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<sst xmlns="http://schemas.openxmlformats.org/spreadsheetml/2006/main" count="502" uniqueCount="361">
  <si>
    <t>Studienrichtung</t>
  </si>
  <si>
    <t>Wipäd</t>
  </si>
  <si>
    <t>Kostenstelle</t>
  </si>
  <si>
    <t>1.9.-9.9. (27h=€162)</t>
  </si>
  <si>
    <t>12.09.-16.9. (19h=€114)</t>
  </si>
  <si>
    <t>19.9.-23.9.  (19h=€114)</t>
  </si>
  <si>
    <t>26.9.-30.9.  (19h=€114)</t>
  </si>
  <si>
    <t>Gesamt 84h pro Studienrichtung</t>
  </si>
  <si>
    <t>Gestamt €504 pro Studienrichtung</t>
  </si>
  <si>
    <t>Stunden pro Kopf</t>
  </si>
  <si>
    <t>Euro pro Kopf</t>
  </si>
  <si>
    <t>Anmerkungen</t>
  </si>
  <si>
    <t>bereits überwiesen</t>
  </si>
  <si>
    <t>Sozialreferat</t>
  </si>
  <si>
    <t>Nachname</t>
  </si>
  <si>
    <t>Vorname</t>
  </si>
  <si>
    <t>Magdalena</t>
  </si>
  <si>
    <t>Kohl</t>
  </si>
  <si>
    <t>Schittelkopf</t>
  </si>
  <si>
    <t>Preismer</t>
  </si>
  <si>
    <t>Loos</t>
  </si>
  <si>
    <t>Braunschmid</t>
  </si>
  <si>
    <t>Lippert</t>
  </si>
  <si>
    <t>Gerald</t>
  </si>
  <si>
    <t>Karl</t>
  </si>
  <si>
    <t>Manuela</t>
  </si>
  <si>
    <t>Michael</t>
  </si>
  <si>
    <t>Tina</t>
  </si>
  <si>
    <t>3</t>
  </si>
  <si>
    <t>Ingeborg</t>
  </si>
  <si>
    <t>Reisner</t>
  </si>
  <si>
    <t>16</t>
  </si>
  <si>
    <t>Nadja</t>
  </si>
  <si>
    <t>Mick</t>
  </si>
  <si>
    <t>Elisabeth</t>
  </si>
  <si>
    <t>Pessentheiner</t>
  </si>
  <si>
    <t>41</t>
  </si>
  <si>
    <t>Melanie</t>
  </si>
  <si>
    <t>Huber</t>
  </si>
  <si>
    <t>44</t>
  </si>
  <si>
    <t>Gertrud</t>
  </si>
  <si>
    <t>Kaufmann</t>
  </si>
  <si>
    <t>46</t>
  </si>
  <si>
    <t>22</t>
  </si>
  <si>
    <t>Anglistik</t>
  </si>
  <si>
    <t>Xenia</t>
  </si>
  <si>
    <t>Fabiani</t>
  </si>
  <si>
    <t>8</t>
  </si>
  <si>
    <t>11</t>
  </si>
  <si>
    <t>Andrea</t>
  </si>
  <si>
    <t>Kettemann</t>
  </si>
  <si>
    <t>35</t>
  </si>
  <si>
    <t>Mario</t>
  </si>
  <si>
    <t>Scheer</t>
  </si>
  <si>
    <t>Christian</t>
  </si>
  <si>
    <t>Kostial</t>
  </si>
  <si>
    <t>Bernhard</t>
  </si>
  <si>
    <t>Liebich</t>
  </si>
  <si>
    <t>Werkvertrag noch nicht eingereicht</t>
  </si>
  <si>
    <t>23</t>
  </si>
  <si>
    <t>Deutsche Philo.</t>
  </si>
  <si>
    <t xml:space="preserve">Verena </t>
  </si>
  <si>
    <t>Lechner</t>
  </si>
  <si>
    <t>24</t>
  </si>
  <si>
    <t>Georg</t>
  </si>
  <si>
    <t>Forster</t>
  </si>
  <si>
    <t>19</t>
  </si>
  <si>
    <t>Gernot</t>
  </si>
  <si>
    <t>Göller</t>
  </si>
  <si>
    <t>Karin</t>
  </si>
  <si>
    <t>Bauer</t>
  </si>
  <si>
    <t>Geschichte</t>
  </si>
  <si>
    <t>Gertraud</t>
  </si>
  <si>
    <t>Zuckerstätter</t>
  </si>
  <si>
    <t>33</t>
  </si>
  <si>
    <t>Hanno</t>
  </si>
  <si>
    <t>Wisiak</t>
  </si>
  <si>
    <t>91</t>
  </si>
  <si>
    <t>Andreas</t>
  </si>
  <si>
    <t>Stöckler</t>
  </si>
  <si>
    <t>2 Stunden ohne Anwesenheit am 20.9.</t>
  </si>
  <si>
    <t>25</t>
  </si>
  <si>
    <t>Klassische Archäologie</t>
  </si>
  <si>
    <t xml:space="preserve">Johannes </t>
  </si>
  <si>
    <t xml:space="preserve">Steiner </t>
  </si>
  <si>
    <t>2</t>
  </si>
  <si>
    <t>Doris</t>
  </si>
  <si>
    <t>Graf</t>
  </si>
  <si>
    <t xml:space="preserve">Manuela </t>
  </si>
  <si>
    <t>Arneitz</t>
  </si>
  <si>
    <t>26</t>
  </si>
  <si>
    <t>84</t>
  </si>
  <si>
    <t>Klassische Philologie</t>
  </si>
  <si>
    <t xml:space="preserve">Franz </t>
  </si>
  <si>
    <t>Hasenhütl</t>
  </si>
  <si>
    <t>9</t>
  </si>
  <si>
    <t>Mareike</t>
  </si>
  <si>
    <t>Einfaer</t>
  </si>
  <si>
    <t>27</t>
  </si>
  <si>
    <t>Kunstgeschichte</t>
  </si>
  <si>
    <t xml:space="preserve">Ruth </t>
  </si>
  <si>
    <t>Stranzel</t>
  </si>
  <si>
    <t>28</t>
  </si>
  <si>
    <t xml:space="preserve">Daniela </t>
  </si>
  <si>
    <t xml:space="preserve">Eva </t>
  </si>
  <si>
    <t>Kulmer</t>
  </si>
  <si>
    <t>29</t>
  </si>
  <si>
    <t>30</t>
  </si>
  <si>
    <t>Pädagogik</t>
  </si>
  <si>
    <t>Lisa Rose</t>
  </si>
  <si>
    <t>David</t>
  </si>
  <si>
    <t>21</t>
  </si>
  <si>
    <t xml:space="preserve">Harald </t>
  </si>
  <si>
    <t>Rauch</t>
  </si>
  <si>
    <t>45</t>
  </si>
  <si>
    <t>Hannah</t>
  </si>
  <si>
    <t>Gerhart</t>
  </si>
  <si>
    <t>Egger</t>
  </si>
  <si>
    <t>65</t>
  </si>
  <si>
    <t>Florian</t>
  </si>
  <si>
    <t>Füreder</t>
  </si>
  <si>
    <t>31</t>
  </si>
  <si>
    <t>Philosophie</t>
  </si>
  <si>
    <t>Eva</t>
  </si>
  <si>
    <t>Pessl</t>
  </si>
  <si>
    <t>Birgit</t>
  </si>
  <si>
    <t>Rosenberger</t>
  </si>
  <si>
    <t>10</t>
  </si>
  <si>
    <t>Ulrike</t>
  </si>
  <si>
    <t>Freitag</t>
  </si>
  <si>
    <t>49</t>
  </si>
  <si>
    <t>Elke</t>
  </si>
  <si>
    <t>Lackner</t>
  </si>
  <si>
    <t>Romanistik</t>
  </si>
  <si>
    <t>Silke</t>
  </si>
  <si>
    <t>Höserle</t>
  </si>
  <si>
    <t>Kostmann</t>
  </si>
  <si>
    <t>Katharina</t>
  </si>
  <si>
    <t>Deimel</t>
  </si>
  <si>
    <t>Degischer</t>
  </si>
  <si>
    <t>Judith</t>
  </si>
  <si>
    <t>Jessica</t>
  </si>
  <si>
    <t>Köhldorfer</t>
  </si>
  <si>
    <t>nicht eingereicht</t>
  </si>
  <si>
    <t>37</t>
  </si>
  <si>
    <t>Slawistik</t>
  </si>
  <si>
    <t>Anja</t>
  </si>
  <si>
    <t>Sammer</t>
  </si>
  <si>
    <t>12</t>
  </si>
  <si>
    <t>Julija</t>
  </si>
  <si>
    <t>Schellander</t>
  </si>
  <si>
    <t>Martina</t>
  </si>
  <si>
    <t>Lipp</t>
  </si>
  <si>
    <t>34</t>
  </si>
  <si>
    <t>Sportwissenschaften</t>
  </si>
  <si>
    <t>Gundula</t>
  </si>
  <si>
    <t>Mitterschiffthaler</t>
  </si>
  <si>
    <t>6</t>
  </si>
  <si>
    <t>Kerstin</t>
  </si>
  <si>
    <t>Ratzenböck</t>
  </si>
  <si>
    <t>18</t>
  </si>
  <si>
    <t>Pichler</t>
  </si>
  <si>
    <t>Stefan</t>
  </si>
  <si>
    <t>Zunzer</t>
  </si>
  <si>
    <t>Jillich</t>
  </si>
  <si>
    <t>42</t>
  </si>
  <si>
    <t>Sprachwissenschaften</t>
  </si>
  <si>
    <t>Cornelia</t>
  </si>
  <si>
    <t>Wiedenhofer</t>
  </si>
  <si>
    <t>56</t>
  </si>
  <si>
    <t>43</t>
  </si>
  <si>
    <t>Dolmetsch</t>
  </si>
  <si>
    <t>38</t>
  </si>
  <si>
    <t>Wiener</t>
  </si>
  <si>
    <t>Sigrid</t>
  </si>
  <si>
    <t>Sonja</t>
  </si>
  <si>
    <t>Tilp</t>
  </si>
  <si>
    <t>20</t>
  </si>
  <si>
    <t>Patricia</t>
  </si>
  <si>
    <t>Breschan</t>
  </si>
  <si>
    <t>Luzia</t>
  </si>
  <si>
    <t>Gansinger</t>
  </si>
  <si>
    <t>36</t>
  </si>
  <si>
    <t>52</t>
  </si>
  <si>
    <t>Biologie</t>
  </si>
  <si>
    <t xml:space="preserve">Reinhard </t>
  </si>
  <si>
    <t>Possert</t>
  </si>
  <si>
    <t>Stefanie</t>
  </si>
  <si>
    <t>Ebere</t>
  </si>
  <si>
    <t>Robert</t>
  </si>
  <si>
    <t>Pall</t>
  </si>
  <si>
    <t>Ariane</t>
  </si>
  <si>
    <t>Klatzer</t>
  </si>
  <si>
    <t>53</t>
  </si>
  <si>
    <t>Chemie</t>
  </si>
  <si>
    <t>Kampfer</t>
  </si>
  <si>
    <t>14</t>
  </si>
  <si>
    <t>Christoph</t>
  </si>
  <si>
    <t>Göbl</t>
  </si>
  <si>
    <t>4</t>
  </si>
  <si>
    <t>Pjilipp</t>
  </si>
  <si>
    <t>Korntner</t>
  </si>
  <si>
    <t>17</t>
  </si>
  <si>
    <t>Jörg</t>
  </si>
  <si>
    <t>Grossauer</t>
  </si>
  <si>
    <t>7</t>
  </si>
  <si>
    <t>Denis</t>
  </si>
  <si>
    <t>Schütz</t>
  </si>
  <si>
    <t>15</t>
  </si>
  <si>
    <t>Herwig</t>
  </si>
  <si>
    <t>Riedl</t>
  </si>
  <si>
    <t>54</t>
  </si>
  <si>
    <t>Erdwissenschaften</t>
  </si>
  <si>
    <t>Raphael</t>
  </si>
  <si>
    <t>Staunig</t>
  </si>
  <si>
    <t>Erwin</t>
  </si>
  <si>
    <t>Masser</t>
  </si>
  <si>
    <t>55</t>
  </si>
  <si>
    <t>Geographie</t>
  </si>
  <si>
    <t>Armin</t>
  </si>
  <si>
    <t>Bostjancic</t>
  </si>
  <si>
    <t>Diethart</t>
  </si>
  <si>
    <t>Adelheid</t>
  </si>
  <si>
    <t>Weiland</t>
  </si>
  <si>
    <t>40</t>
  </si>
  <si>
    <t>58</t>
  </si>
  <si>
    <t>Pharmazie</t>
  </si>
  <si>
    <t xml:space="preserve">Daniel </t>
  </si>
  <si>
    <t>Köstner</t>
  </si>
  <si>
    <t>59</t>
  </si>
  <si>
    <t>Physik</t>
  </si>
  <si>
    <t>Julia</t>
  </si>
  <si>
    <t>Petz</t>
  </si>
  <si>
    <t>Barbara</t>
  </si>
  <si>
    <t>Moser</t>
  </si>
  <si>
    <t>Tanja</t>
  </si>
  <si>
    <t>Sinkovic</t>
  </si>
  <si>
    <t>Sebastian</t>
  </si>
  <si>
    <t>Scheikl</t>
  </si>
  <si>
    <t>5</t>
  </si>
  <si>
    <t>60</t>
  </si>
  <si>
    <t>Psychologie</t>
  </si>
  <si>
    <t>Lambauer</t>
  </si>
  <si>
    <t>47</t>
  </si>
  <si>
    <t>61</t>
  </si>
  <si>
    <t>USW</t>
  </si>
  <si>
    <t>Nicole</t>
  </si>
  <si>
    <t>Cader</t>
  </si>
  <si>
    <t>Fellner</t>
  </si>
  <si>
    <t>Poandl</t>
  </si>
  <si>
    <t>Alexandra</t>
  </si>
  <si>
    <t>Tobin</t>
  </si>
  <si>
    <t>Holzman</t>
  </si>
  <si>
    <t>Kreuzeder</t>
  </si>
  <si>
    <t>Kurta</t>
  </si>
  <si>
    <t>71</t>
  </si>
  <si>
    <t>ReWi</t>
  </si>
  <si>
    <t>Kaltenbeck</t>
  </si>
  <si>
    <t>Klug</t>
  </si>
  <si>
    <t>Monika</t>
  </si>
  <si>
    <t>Zenz</t>
  </si>
  <si>
    <t>Ute</t>
  </si>
  <si>
    <t>Prieler</t>
  </si>
  <si>
    <t>Gorsche</t>
  </si>
  <si>
    <t>Bernd</t>
  </si>
  <si>
    <t>Urban</t>
  </si>
  <si>
    <t>Sandra</t>
  </si>
  <si>
    <t>Klamminger</t>
  </si>
  <si>
    <t>Christina</t>
  </si>
  <si>
    <t>Ulrich</t>
  </si>
  <si>
    <t>81</t>
  </si>
  <si>
    <t>BWL</t>
  </si>
  <si>
    <t>Johanna</t>
  </si>
  <si>
    <t>Schöntag</t>
  </si>
  <si>
    <t>Daniela</t>
  </si>
  <si>
    <t>Zekoll</t>
  </si>
  <si>
    <t>Mitterberger</t>
  </si>
  <si>
    <t>82</t>
  </si>
  <si>
    <t>Soziologie</t>
  </si>
  <si>
    <t>Isabella</t>
  </si>
  <si>
    <t>Meier</t>
  </si>
  <si>
    <t>Thomas</t>
  </si>
  <si>
    <t>Tröbinger</t>
  </si>
  <si>
    <t>Marlies</t>
  </si>
  <si>
    <t>Rene</t>
  </si>
  <si>
    <t>Kastner</t>
  </si>
  <si>
    <t>Silvia</t>
  </si>
  <si>
    <t>Andexlinger</t>
  </si>
  <si>
    <t>Jertschin</t>
  </si>
  <si>
    <t>Markus</t>
  </si>
  <si>
    <t>Maicher</t>
  </si>
  <si>
    <t>Daniel</t>
  </si>
  <si>
    <t>Ithaler</t>
  </si>
  <si>
    <t>Paierl</t>
  </si>
  <si>
    <t>Johannes</t>
  </si>
  <si>
    <t>Ladstätter</t>
  </si>
  <si>
    <t>90</t>
  </si>
  <si>
    <t>Theologie</t>
  </si>
  <si>
    <t>Reinthaler</t>
  </si>
  <si>
    <t>Schadl</t>
  </si>
  <si>
    <t>Weber</t>
  </si>
  <si>
    <t>Feichtinger</t>
  </si>
  <si>
    <t>Foschum</t>
  </si>
  <si>
    <t>Hatzenbichler</t>
  </si>
  <si>
    <t>Oliver</t>
  </si>
  <si>
    <t>Jug</t>
  </si>
  <si>
    <t>VWL</t>
  </si>
  <si>
    <t xml:space="preserve">Rene </t>
  </si>
  <si>
    <t>Wenzel</t>
  </si>
  <si>
    <t>Beate</t>
  </si>
  <si>
    <t>Treml</t>
  </si>
  <si>
    <t>Claus</t>
  </si>
  <si>
    <t>Flaig</t>
  </si>
  <si>
    <t>Fadi</t>
  </si>
  <si>
    <t>Sinno</t>
  </si>
  <si>
    <t>Teyssen</t>
  </si>
  <si>
    <t>13</t>
  </si>
  <si>
    <t>Matthias</t>
  </si>
  <si>
    <t>Kahr</t>
  </si>
  <si>
    <t>Schöndorfer</t>
  </si>
  <si>
    <t>83</t>
  </si>
  <si>
    <t>Volkskunde</t>
  </si>
  <si>
    <t>Manfred</t>
  </si>
  <si>
    <t>Wenzl</t>
  </si>
  <si>
    <t>Alte Geschichte</t>
  </si>
  <si>
    <t>Ursula</t>
  </si>
  <si>
    <t>Pintz</t>
  </si>
  <si>
    <t>Jördis</t>
  </si>
  <si>
    <t>Waldhuber</t>
  </si>
  <si>
    <t>Musikwissenschaften</t>
  </si>
  <si>
    <t>Clara</t>
  </si>
  <si>
    <t>Pfaller</t>
  </si>
  <si>
    <t>Christine</t>
  </si>
  <si>
    <t>Kragl</t>
  </si>
  <si>
    <t>Simon</t>
  </si>
  <si>
    <t>Eberle</t>
  </si>
  <si>
    <t>63</t>
  </si>
  <si>
    <t>Computational Science</t>
  </si>
  <si>
    <t>Brunnsteiner</t>
  </si>
  <si>
    <t xml:space="preserve">Michael </t>
  </si>
  <si>
    <t>Holzer</t>
  </si>
  <si>
    <t>Antonia</t>
  </si>
  <si>
    <t>Griesbacher</t>
  </si>
  <si>
    <t>Patrick</t>
  </si>
  <si>
    <t>Ditz</t>
  </si>
  <si>
    <t>Isolde</t>
  </si>
  <si>
    <t>Merlinz</t>
  </si>
  <si>
    <t>Schertz</t>
  </si>
  <si>
    <t>Maria</t>
  </si>
  <si>
    <t>96</t>
  </si>
  <si>
    <t>SUMME</t>
  </si>
  <si>
    <t>Stunden:</t>
  </si>
  <si>
    <t>Kontrolle</t>
  </si>
  <si>
    <t>pro Studienrichtung im Durchschnitt</t>
  </si>
  <si>
    <t>32</t>
  </si>
  <si>
    <t>PP</t>
  </si>
  <si>
    <t>Günther</t>
  </si>
  <si>
    <t>Sengmüller</t>
  </si>
  <si>
    <t>Ludwig</t>
  </si>
  <si>
    <t>Wagner</t>
  </si>
  <si>
    <t>Gartler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</si>
</sst>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49" fontId="0" fillId="0" borderId="2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 wrapText="1"/>
    </xf>
    <xf numFmtId="49" fontId="0" fillId="0" borderId="5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1" fillId="0" borderId="9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44" fontId="1" fillId="0" borderId="11" xfId="17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Fill="1" applyBorder="1" applyAlignment="1">
      <alignment/>
    </xf>
    <xf numFmtId="44" fontId="0" fillId="0" borderId="15" xfId="17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tabSelected="1" workbookViewId="0" topLeftCell="A1">
      <selection activeCell="D56" sqref="D56"/>
    </sheetView>
  </sheetViews>
  <sheetFormatPr defaultColWidth="11.421875" defaultRowHeight="12.75"/>
  <cols>
    <col min="1" max="1" width="12.00390625" style="2" bestFit="1" customWidth="1"/>
    <col min="2" max="2" width="23.00390625" style="1" bestFit="1" customWidth="1"/>
    <col min="3" max="4" width="15.421875" style="0" customWidth="1"/>
    <col min="5" max="5" width="18.00390625" style="0" bestFit="1" customWidth="1"/>
    <col min="6" max="6" width="21.00390625" style="0" bestFit="1" customWidth="1"/>
    <col min="7" max="8" width="20.57421875" style="0" bestFit="1" customWidth="1"/>
    <col min="9" max="9" width="17.00390625" style="0" bestFit="1" customWidth="1"/>
    <col min="10" max="10" width="13.421875" style="0" bestFit="1" customWidth="1"/>
    <col min="11" max="11" width="30.57421875" style="0" bestFit="1" customWidth="1"/>
    <col min="12" max="12" width="34.421875" style="0" bestFit="1" customWidth="1"/>
    <col min="13" max="13" width="38.140625" style="33" customWidth="1"/>
  </cols>
  <sheetData>
    <row r="1" spans="1:13" s="2" customFormat="1" ht="13.5" thickBot="1">
      <c r="A1" s="2" t="s">
        <v>2</v>
      </c>
      <c r="B1" s="2" t="s">
        <v>0</v>
      </c>
      <c r="C1" s="2" t="s">
        <v>15</v>
      </c>
      <c r="D1" s="2" t="s">
        <v>14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9</v>
      </c>
      <c r="J1" s="2" t="s">
        <v>10</v>
      </c>
      <c r="K1" s="2" t="s">
        <v>7</v>
      </c>
      <c r="L1" s="2" t="s">
        <v>8</v>
      </c>
      <c r="M1" s="28" t="s">
        <v>11</v>
      </c>
    </row>
    <row r="2" spans="1:13" s="4" customFormat="1" ht="12.75">
      <c r="A2" s="11">
        <v>12</v>
      </c>
      <c r="B2" s="12" t="s">
        <v>13</v>
      </c>
      <c r="C2" s="13" t="s">
        <v>16</v>
      </c>
      <c r="D2" s="13" t="s">
        <v>17</v>
      </c>
      <c r="E2" s="13"/>
      <c r="F2" s="13" t="s">
        <v>28</v>
      </c>
      <c r="G2" s="13"/>
      <c r="H2" s="13"/>
      <c r="I2" s="14">
        <f aca="true" t="shared" si="0" ref="I2:I172">E2+F2+G2+H2</f>
        <v>3</v>
      </c>
      <c r="J2" s="14">
        <f aca="true" t="shared" si="1" ref="J2:J29">I2*6</f>
        <v>18</v>
      </c>
      <c r="K2" s="15"/>
      <c r="L2" s="15"/>
      <c r="M2" s="29"/>
    </row>
    <row r="3" spans="1:13" s="4" customFormat="1" ht="12.75">
      <c r="A3" s="16"/>
      <c r="B3" s="17"/>
      <c r="C3" s="18" t="s">
        <v>29</v>
      </c>
      <c r="D3" s="18" t="s">
        <v>30</v>
      </c>
      <c r="E3" s="18"/>
      <c r="F3" s="18"/>
      <c r="G3" s="18" t="s">
        <v>31</v>
      </c>
      <c r="H3" s="18"/>
      <c r="I3" s="19">
        <f t="shared" si="0"/>
        <v>16</v>
      </c>
      <c r="J3" s="19">
        <f t="shared" si="1"/>
        <v>96</v>
      </c>
      <c r="K3" s="20"/>
      <c r="L3" s="20"/>
      <c r="M3" s="30"/>
    </row>
    <row r="4" spans="1:13" s="4" customFormat="1" ht="12.75">
      <c r="A4" s="16"/>
      <c r="B4" s="17"/>
      <c r="C4" s="18" t="s">
        <v>32</v>
      </c>
      <c r="D4" s="18" t="s">
        <v>33</v>
      </c>
      <c r="E4" s="18"/>
      <c r="F4" s="18" t="s">
        <v>31</v>
      </c>
      <c r="G4" s="18"/>
      <c r="H4" s="18"/>
      <c r="I4" s="19">
        <f t="shared" si="0"/>
        <v>16</v>
      </c>
      <c r="J4" s="19">
        <f t="shared" si="1"/>
        <v>96</v>
      </c>
      <c r="K4" s="20"/>
      <c r="L4" s="20"/>
      <c r="M4" s="30"/>
    </row>
    <row r="5" spans="1:13" s="4" customFormat="1" ht="12.75">
      <c r="A5" s="16"/>
      <c r="B5" s="17"/>
      <c r="C5" s="18" t="s">
        <v>34</v>
      </c>
      <c r="D5" s="18" t="s">
        <v>35</v>
      </c>
      <c r="E5" s="18"/>
      <c r="F5" s="77" t="s">
        <v>36</v>
      </c>
      <c r="G5" s="77"/>
      <c r="H5" s="18"/>
      <c r="I5" s="19">
        <f t="shared" si="0"/>
        <v>41</v>
      </c>
      <c r="J5" s="19">
        <f t="shared" si="1"/>
        <v>246</v>
      </c>
      <c r="K5" s="20"/>
      <c r="L5" s="20"/>
      <c r="M5" s="30"/>
    </row>
    <row r="6" spans="1:13" s="4" customFormat="1" ht="12.75">
      <c r="A6" s="16"/>
      <c r="B6" s="17"/>
      <c r="C6" s="18" t="s">
        <v>37</v>
      </c>
      <c r="D6" s="18" t="s">
        <v>38</v>
      </c>
      <c r="E6" s="77" t="s">
        <v>39</v>
      </c>
      <c r="F6" s="77"/>
      <c r="G6" s="77"/>
      <c r="H6" s="77"/>
      <c r="I6" s="19">
        <f t="shared" si="0"/>
        <v>44</v>
      </c>
      <c r="J6" s="19">
        <f t="shared" si="1"/>
        <v>264</v>
      </c>
      <c r="K6" s="20"/>
      <c r="L6" s="20"/>
      <c r="M6" s="30"/>
    </row>
    <row r="7" spans="1:13" s="4" customFormat="1" ht="12.75">
      <c r="A7" s="16"/>
      <c r="B7" s="17"/>
      <c r="C7" s="18" t="s">
        <v>40</v>
      </c>
      <c r="D7" s="18" t="s">
        <v>41</v>
      </c>
      <c r="E7" s="77" t="s">
        <v>42</v>
      </c>
      <c r="F7" s="77"/>
      <c r="G7" s="77"/>
      <c r="H7" s="77"/>
      <c r="I7" s="19">
        <f t="shared" si="0"/>
        <v>46</v>
      </c>
      <c r="J7" s="19">
        <f t="shared" si="1"/>
        <v>276</v>
      </c>
      <c r="K7" s="20"/>
      <c r="L7" s="20"/>
      <c r="M7" s="30"/>
    </row>
    <row r="8" spans="1:13" s="4" customFormat="1" ht="13.5" thickBot="1">
      <c r="A8" s="21"/>
      <c r="B8" s="22"/>
      <c r="C8" s="23"/>
      <c r="D8" s="23"/>
      <c r="E8" s="23"/>
      <c r="F8" s="23"/>
      <c r="G8" s="23"/>
      <c r="H8" s="23"/>
      <c r="I8" s="24"/>
      <c r="J8" s="24"/>
      <c r="K8" s="25">
        <f>SUM(I2:I7)</f>
        <v>166</v>
      </c>
      <c r="L8" s="25">
        <f>SUM(J2:J7)</f>
        <v>996</v>
      </c>
      <c r="M8" s="31"/>
    </row>
    <row r="9" spans="1:13" s="4" customFormat="1" ht="12.75">
      <c r="A9" s="17" t="s">
        <v>111</v>
      </c>
      <c r="B9" s="17" t="s">
        <v>324</v>
      </c>
      <c r="C9" s="18" t="s">
        <v>325</v>
      </c>
      <c r="D9" s="18" t="s">
        <v>326</v>
      </c>
      <c r="E9" s="76" t="s">
        <v>148</v>
      </c>
      <c r="F9" s="76"/>
      <c r="G9" s="76"/>
      <c r="H9" s="76"/>
      <c r="I9" s="19">
        <f t="shared" si="0"/>
        <v>12</v>
      </c>
      <c r="J9" s="19">
        <f t="shared" si="1"/>
        <v>72</v>
      </c>
      <c r="K9" s="20"/>
      <c r="L9" s="20"/>
      <c r="M9" s="66"/>
    </row>
    <row r="10" spans="1:13" s="4" customFormat="1" ht="12.75">
      <c r="A10" s="17"/>
      <c r="B10" s="17"/>
      <c r="C10" s="18" t="s">
        <v>327</v>
      </c>
      <c r="D10" s="18" t="s">
        <v>328</v>
      </c>
      <c r="E10" s="77" t="s">
        <v>47</v>
      </c>
      <c r="F10" s="77"/>
      <c r="G10" s="77"/>
      <c r="H10" s="77"/>
      <c r="I10" s="19">
        <f t="shared" si="0"/>
        <v>8</v>
      </c>
      <c r="J10" s="19">
        <f t="shared" si="1"/>
        <v>48</v>
      </c>
      <c r="K10" s="20"/>
      <c r="L10" s="20"/>
      <c r="M10" s="66"/>
    </row>
    <row r="11" spans="1:13" s="4" customFormat="1" ht="13.5" thickBot="1">
      <c r="A11" s="17"/>
      <c r="B11" s="17"/>
      <c r="C11" s="18"/>
      <c r="D11" s="18"/>
      <c r="E11" s="18"/>
      <c r="F11" s="18"/>
      <c r="G11" s="18"/>
      <c r="H11" s="18"/>
      <c r="I11" s="19"/>
      <c r="J11" s="19"/>
      <c r="K11" s="20">
        <f>SUM(I9,I10)</f>
        <v>20</v>
      </c>
      <c r="L11" s="20">
        <f>SUM(J9,J10)</f>
        <v>120</v>
      </c>
      <c r="M11" s="66"/>
    </row>
    <row r="12" spans="1:13" s="4" customFormat="1" ht="12.75">
      <c r="A12" s="11" t="s">
        <v>43</v>
      </c>
      <c r="B12" s="12" t="s">
        <v>44</v>
      </c>
      <c r="C12" s="13" t="s">
        <v>45</v>
      </c>
      <c r="D12" s="13" t="s">
        <v>46</v>
      </c>
      <c r="E12" s="13"/>
      <c r="F12" s="13"/>
      <c r="G12" s="13" t="s">
        <v>47</v>
      </c>
      <c r="H12" s="13" t="s">
        <v>48</v>
      </c>
      <c r="I12" s="14">
        <f t="shared" si="0"/>
        <v>19</v>
      </c>
      <c r="J12" s="14">
        <f t="shared" si="1"/>
        <v>114</v>
      </c>
      <c r="K12" s="15"/>
      <c r="L12" s="15"/>
      <c r="M12" s="29"/>
    </row>
    <row r="13" spans="1:13" s="4" customFormat="1" ht="12.75">
      <c r="A13" s="16"/>
      <c r="B13" s="17"/>
      <c r="C13" s="18" t="s">
        <v>49</v>
      </c>
      <c r="D13" s="18" t="s">
        <v>50</v>
      </c>
      <c r="E13" s="77" t="s">
        <v>51</v>
      </c>
      <c r="F13" s="77"/>
      <c r="G13" s="77"/>
      <c r="H13" s="77"/>
      <c r="I13" s="19">
        <f t="shared" si="0"/>
        <v>35</v>
      </c>
      <c r="J13" s="19">
        <f t="shared" si="1"/>
        <v>210</v>
      </c>
      <c r="K13" s="20"/>
      <c r="L13" s="20"/>
      <c r="M13" s="30"/>
    </row>
    <row r="14" spans="1:13" s="4" customFormat="1" ht="12.75">
      <c r="A14" s="16"/>
      <c r="B14" s="17"/>
      <c r="C14" s="18" t="s">
        <v>348</v>
      </c>
      <c r="D14" s="18" t="s">
        <v>53</v>
      </c>
      <c r="E14" s="77" t="s">
        <v>202</v>
      </c>
      <c r="F14" s="77"/>
      <c r="G14" s="77"/>
      <c r="H14" s="77"/>
      <c r="I14" s="19">
        <f t="shared" si="0"/>
        <v>17</v>
      </c>
      <c r="J14" s="19">
        <f t="shared" si="1"/>
        <v>102</v>
      </c>
      <c r="K14" s="20"/>
      <c r="L14" s="20"/>
      <c r="M14" s="67"/>
    </row>
    <row r="15" spans="1:13" s="4" customFormat="1" ht="12.75">
      <c r="A15" s="16"/>
      <c r="B15" s="17"/>
      <c r="C15" s="18" t="s">
        <v>54</v>
      </c>
      <c r="D15" s="18" t="s">
        <v>55</v>
      </c>
      <c r="E15" s="18"/>
      <c r="F15" s="18"/>
      <c r="G15" s="18"/>
      <c r="H15" s="18"/>
      <c r="I15" s="19">
        <f t="shared" si="0"/>
        <v>0</v>
      </c>
      <c r="J15" s="19">
        <f t="shared" si="1"/>
        <v>0</v>
      </c>
      <c r="K15" s="20"/>
      <c r="L15" s="20"/>
      <c r="M15" s="67" t="s">
        <v>58</v>
      </c>
    </row>
    <row r="16" spans="1:13" s="4" customFormat="1" ht="12.75">
      <c r="A16" s="16"/>
      <c r="B16" s="17"/>
      <c r="C16" s="18" t="s">
        <v>56</v>
      </c>
      <c r="D16" s="18" t="s">
        <v>57</v>
      </c>
      <c r="E16" s="77" t="s">
        <v>157</v>
      </c>
      <c r="F16" s="77"/>
      <c r="G16" s="77"/>
      <c r="H16" s="77"/>
      <c r="I16" s="19">
        <f t="shared" si="0"/>
        <v>6</v>
      </c>
      <c r="J16" s="19">
        <f t="shared" si="1"/>
        <v>36</v>
      </c>
      <c r="K16" s="20"/>
      <c r="L16" s="20"/>
      <c r="M16" s="67"/>
    </row>
    <row r="17" spans="1:13" s="4" customFormat="1" ht="13.5" thickBot="1">
      <c r="A17" s="21"/>
      <c r="B17" s="22"/>
      <c r="C17" s="23"/>
      <c r="D17" s="23"/>
      <c r="E17" s="23"/>
      <c r="F17" s="23"/>
      <c r="G17" s="23"/>
      <c r="H17" s="23"/>
      <c r="I17" s="24"/>
      <c r="J17" s="24"/>
      <c r="K17" s="25">
        <f>SUM(I12,I13,I14,I15,I16)</f>
        <v>77</v>
      </c>
      <c r="L17" s="25">
        <f>SUM(J12,J13,J14,J15,J16)</f>
        <v>462</v>
      </c>
      <c r="M17" s="31"/>
    </row>
    <row r="18" spans="1:13" s="4" customFormat="1" ht="12.75">
      <c r="A18" s="26" t="s">
        <v>59</v>
      </c>
      <c r="B18" s="12" t="s">
        <v>60</v>
      </c>
      <c r="C18" s="13" t="s">
        <v>61</v>
      </c>
      <c r="D18" s="13" t="s">
        <v>62</v>
      </c>
      <c r="E18" s="76" t="s">
        <v>63</v>
      </c>
      <c r="F18" s="76"/>
      <c r="G18" s="76"/>
      <c r="H18" s="76"/>
      <c r="I18" s="14">
        <f t="shared" si="0"/>
        <v>24</v>
      </c>
      <c r="J18" s="14">
        <f t="shared" si="1"/>
        <v>144</v>
      </c>
      <c r="K18" s="15"/>
      <c r="L18" s="15"/>
      <c r="M18" s="29"/>
    </row>
    <row r="19" spans="1:13" s="4" customFormat="1" ht="12.75">
      <c r="A19" s="16"/>
      <c r="B19" s="17"/>
      <c r="C19" s="18" t="s">
        <v>64</v>
      </c>
      <c r="D19" s="18" t="s">
        <v>65</v>
      </c>
      <c r="E19" s="18"/>
      <c r="F19" s="77" t="s">
        <v>66</v>
      </c>
      <c r="G19" s="77"/>
      <c r="H19" s="18"/>
      <c r="I19" s="19">
        <f t="shared" si="0"/>
        <v>19</v>
      </c>
      <c r="J19" s="19">
        <f t="shared" si="1"/>
        <v>114</v>
      </c>
      <c r="K19" s="20"/>
      <c r="L19" s="20"/>
      <c r="M19" s="30"/>
    </row>
    <row r="20" spans="1:13" s="4" customFormat="1" ht="12.75">
      <c r="A20" s="16"/>
      <c r="B20" s="17"/>
      <c r="C20" s="18" t="s">
        <v>67</v>
      </c>
      <c r="D20" s="18" t="s">
        <v>68</v>
      </c>
      <c r="E20" s="18" t="s">
        <v>43</v>
      </c>
      <c r="F20" s="18"/>
      <c r="G20" s="18"/>
      <c r="H20" s="18"/>
      <c r="I20" s="19">
        <f t="shared" si="0"/>
        <v>22</v>
      </c>
      <c r="J20" s="19">
        <f t="shared" si="1"/>
        <v>132</v>
      </c>
      <c r="K20" s="20"/>
      <c r="L20" s="20"/>
      <c r="M20" s="30"/>
    </row>
    <row r="21" spans="1:13" s="4" customFormat="1" ht="12.75">
      <c r="A21" s="16"/>
      <c r="B21" s="17"/>
      <c r="C21" s="18" t="s">
        <v>69</v>
      </c>
      <c r="D21" s="18" t="s">
        <v>70</v>
      </c>
      <c r="E21" s="18"/>
      <c r="F21" s="77" t="s">
        <v>66</v>
      </c>
      <c r="G21" s="77"/>
      <c r="H21" s="18"/>
      <c r="I21" s="19">
        <f t="shared" si="0"/>
        <v>19</v>
      </c>
      <c r="J21" s="19">
        <f t="shared" si="1"/>
        <v>114</v>
      </c>
      <c r="K21" s="20"/>
      <c r="L21" s="20"/>
      <c r="M21" s="30"/>
    </row>
    <row r="22" spans="1:13" s="4" customFormat="1" ht="13.5" thickBot="1">
      <c r="A22" s="21"/>
      <c r="B22" s="22"/>
      <c r="C22" s="23"/>
      <c r="D22" s="23"/>
      <c r="E22" s="23"/>
      <c r="F22" s="23"/>
      <c r="G22" s="23"/>
      <c r="H22" s="23"/>
      <c r="I22" s="24">
        <f t="shared" si="0"/>
        <v>0</v>
      </c>
      <c r="J22" s="24">
        <f t="shared" si="1"/>
        <v>0</v>
      </c>
      <c r="K22" s="25">
        <f>SUM(I18:I21)</f>
        <v>84</v>
      </c>
      <c r="L22" s="25">
        <f>SUM(J18:J21)</f>
        <v>504</v>
      </c>
      <c r="M22" s="31"/>
    </row>
    <row r="23" spans="1:13" s="4" customFormat="1" ht="12.75">
      <c r="A23" s="27" t="s">
        <v>63</v>
      </c>
      <c r="B23" s="12" t="s">
        <v>71</v>
      </c>
      <c r="C23" s="13" t="s">
        <v>72</v>
      </c>
      <c r="D23" s="13" t="s">
        <v>73</v>
      </c>
      <c r="E23" s="76" t="s">
        <v>74</v>
      </c>
      <c r="F23" s="76"/>
      <c r="G23" s="76"/>
      <c r="H23" s="76"/>
      <c r="I23" s="14">
        <f t="shared" si="0"/>
        <v>33</v>
      </c>
      <c r="J23" s="14">
        <f t="shared" si="1"/>
        <v>198</v>
      </c>
      <c r="K23" s="15"/>
      <c r="L23" s="15"/>
      <c r="M23" s="29" t="s">
        <v>80</v>
      </c>
    </row>
    <row r="24" spans="1:13" s="4" customFormat="1" ht="12.75">
      <c r="A24" s="16"/>
      <c r="B24" s="17"/>
      <c r="C24" s="18" t="s">
        <v>75</v>
      </c>
      <c r="D24" s="18" t="s">
        <v>76</v>
      </c>
      <c r="E24" s="77" t="s">
        <v>77</v>
      </c>
      <c r="F24" s="77"/>
      <c r="G24" s="77"/>
      <c r="H24" s="77"/>
      <c r="I24" s="19">
        <f t="shared" si="0"/>
        <v>91</v>
      </c>
      <c r="J24" s="19">
        <f t="shared" si="1"/>
        <v>546</v>
      </c>
      <c r="K24" s="20"/>
      <c r="L24" s="20"/>
      <c r="M24" s="30"/>
    </row>
    <row r="25" spans="1:13" s="4" customFormat="1" ht="12.75">
      <c r="A25" s="16"/>
      <c r="B25" s="17"/>
      <c r="C25" s="18" t="s">
        <v>78</v>
      </c>
      <c r="D25" s="18" t="s">
        <v>79</v>
      </c>
      <c r="E25" s="77" t="s">
        <v>31</v>
      </c>
      <c r="F25" s="77"/>
      <c r="G25" s="77"/>
      <c r="H25" s="77"/>
      <c r="I25" s="19">
        <f t="shared" si="0"/>
        <v>16</v>
      </c>
      <c r="J25" s="19">
        <f t="shared" si="1"/>
        <v>96</v>
      </c>
      <c r="K25" s="17"/>
      <c r="L25" s="17"/>
      <c r="M25" s="30"/>
    </row>
    <row r="26" spans="1:13" s="4" customFormat="1" ht="13.5" thickBot="1">
      <c r="A26" s="21"/>
      <c r="B26" s="22"/>
      <c r="C26" s="23"/>
      <c r="D26" s="23"/>
      <c r="E26" s="23"/>
      <c r="F26" s="23"/>
      <c r="G26" s="23"/>
      <c r="H26" s="23"/>
      <c r="I26" s="24"/>
      <c r="J26" s="24"/>
      <c r="K26" s="25">
        <f>SUM(I23:I25)</f>
        <v>140</v>
      </c>
      <c r="L26" s="25">
        <f>SUM(J23:J25)</f>
        <v>840</v>
      </c>
      <c r="M26" s="31"/>
    </row>
    <row r="27" spans="1:13" s="4" customFormat="1" ht="12.75">
      <c r="A27" s="11" t="s">
        <v>81</v>
      </c>
      <c r="B27" s="34" t="s">
        <v>82</v>
      </c>
      <c r="C27" s="13" t="s">
        <v>83</v>
      </c>
      <c r="D27" s="13" t="s">
        <v>84</v>
      </c>
      <c r="E27" s="13"/>
      <c r="F27" s="13" t="s">
        <v>85</v>
      </c>
      <c r="G27" s="13"/>
      <c r="H27" s="13" t="s">
        <v>85</v>
      </c>
      <c r="I27" s="14">
        <f t="shared" si="0"/>
        <v>4</v>
      </c>
      <c r="J27" s="14">
        <f t="shared" si="1"/>
        <v>24</v>
      </c>
      <c r="K27" s="15"/>
      <c r="L27" s="15"/>
      <c r="M27" s="29"/>
    </row>
    <row r="28" spans="1:13" s="4" customFormat="1" ht="12.75">
      <c r="A28" s="16"/>
      <c r="B28" s="17"/>
      <c r="C28" s="18" t="s">
        <v>86</v>
      </c>
      <c r="D28" s="18" t="s">
        <v>87</v>
      </c>
      <c r="E28" s="18"/>
      <c r="F28" s="18"/>
      <c r="G28" s="18" t="s">
        <v>85</v>
      </c>
      <c r="H28" s="18" t="s">
        <v>85</v>
      </c>
      <c r="I28" s="19">
        <f t="shared" si="0"/>
        <v>4</v>
      </c>
      <c r="J28" s="19">
        <f t="shared" si="1"/>
        <v>24</v>
      </c>
      <c r="K28" s="20"/>
      <c r="L28" s="20"/>
      <c r="M28" s="30"/>
    </row>
    <row r="29" spans="1:13" s="4" customFormat="1" ht="12.75">
      <c r="A29" s="16"/>
      <c r="B29" s="17"/>
      <c r="C29" s="18" t="s">
        <v>88</v>
      </c>
      <c r="D29" s="18" t="s">
        <v>89</v>
      </c>
      <c r="E29" s="18"/>
      <c r="F29" s="18" t="s">
        <v>85</v>
      </c>
      <c r="G29" s="18" t="s">
        <v>85</v>
      </c>
      <c r="H29" s="18"/>
      <c r="I29" s="19">
        <f t="shared" si="0"/>
        <v>4</v>
      </c>
      <c r="J29" s="19">
        <f t="shared" si="1"/>
        <v>24</v>
      </c>
      <c r="K29" s="20"/>
      <c r="L29" s="20"/>
      <c r="M29" s="30"/>
    </row>
    <row r="30" spans="1:13" s="4" customFormat="1" ht="13.5" thickBot="1">
      <c r="A30" s="21"/>
      <c r="B30" s="22"/>
      <c r="C30" s="23"/>
      <c r="D30" s="23"/>
      <c r="E30" s="23"/>
      <c r="F30" s="23"/>
      <c r="G30" s="23"/>
      <c r="H30" s="23"/>
      <c r="I30" s="24"/>
      <c r="J30" s="24"/>
      <c r="K30" s="25">
        <f>SUM(I27,I28,I29)</f>
        <v>12</v>
      </c>
      <c r="L30" s="25">
        <f>SUM(J27,J28,J29)</f>
        <v>72</v>
      </c>
      <c r="M30" s="31"/>
    </row>
    <row r="31" spans="1:13" s="4" customFormat="1" ht="12.75">
      <c r="A31" s="11" t="s">
        <v>90</v>
      </c>
      <c r="B31" s="34" t="s">
        <v>92</v>
      </c>
      <c r="C31" s="13" t="s">
        <v>93</v>
      </c>
      <c r="D31" s="13" t="s">
        <v>94</v>
      </c>
      <c r="E31" s="13"/>
      <c r="F31" s="76" t="s">
        <v>95</v>
      </c>
      <c r="G31" s="76"/>
      <c r="H31" s="76"/>
      <c r="I31" s="14">
        <f t="shared" si="0"/>
        <v>9</v>
      </c>
      <c r="J31" s="39">
        <f>I31*6</f>
        <v>54</v>
      </c>
      <c r="K31" s="15"/>
      <c r="L31" s="15"/>
      <c r="M31" s="29"/>
    </row>
    <row r="32" spans="1:13" s="4" customFormat="1" ht="12.75">
      <c r="A32" s="16"/>
      <c r="B32" s="17"/>
      <c r="C32" s="18" t="s">
        <v>96</v>
      </c>
      <c r="D32" s="18" t="s">
        <v>97</v>
      </c>
      <c r="E32" s="18"/>
      <c r="F32" s="77" t="s">
        <v>95</v>
      </c>
      <c r="G32" s="77"/>
      <c r="H32" s="77"/>
      <c r="I32" s="19">
        <f t="shared" si="0"/>
        <v>9</v>
      </c>
      <c r="J32" s="40">
        <f>I32*6</f>
        <v>54</v>
      </c>
      <c r="K32" s="20"/>
      <c r="L32" s="20"/>
      <c r="M32" s="30"/>
    </row>
    <row r="33" spans="1:13" s="4" customFormat="1" ht="13.5" thickBot="1">
      <c r="A33" s="16"/>
      <c r="B33" s="17"/>
      <c r="C33" s="18"/>
      <c r="D33" s="18"/>
      <c r="E33" s="18"/>
      <c r="F33" s="18"/>
      <c r="G33" s="18"/>
      <c r="H33" s="18"/>
      <c r="I33" s="19"/>
      <c r="J33" s="40"/>
      <c r="K33" s="20">
        <f>SUM(I32,I31)</f>
        <v>18</v>
      </c>
      <c r="L33" s="20">
        <f>SUM(J31,J32)</f>
        <v>108</v>
      </c>
      <c r="M33" s="30"/>
    </row>
    <row r="34" spans="1:13" s="4" customFormat="1" ht="12.75">
      <c r="A34" s="11" t="s">
        <v>98</v>
      </c>
      <c r="B34" s="12" t="s">
        <v>99</v>
      </c>
      <c r="C34" s="13" t="s">
        <v>100</v>
      </c>
      <c r="D34" s="13" t="s">
        <v>101</v>
      </c>
      <c r="E34" s="76" t="s">
        <v>102</v>
      </c>
      <c r="F34" s="76"/>
      <c r="G34" s="76"/>
      <c r="H34" s="76"/>
      <c r="I34" s="14">
        <f t="shared" si="0"/>
        <v>28</v>
      </c>
      <c r="J34" s="39">
        <f aca="true" t="shared" si="2" ref="J34:J172">I34*6</f>
        <v>168</v>
      </c>
      <c r="K34" s="15"/>
      <c r="L34" s="15"/>
      <c r="M34" s="29"/>
    </row>
    <row r="35" spans="1:13" s="4" customFormat="1" ht="12.75">
      <c r="A35" s="16"/>
      <c r="B35" s="17"/>
      <c r="C35" s="18" t="s">
        <v>103</v>
      </c>
      <c r="D35" s="18" t="s">
        <v>41</v>
      </c>
      <c r="E35" s="77" t="s">
        <v>102</v>
      </c>
      <c r="F35" s="77"/>
      <c r="G35" s="77"/>
      <c r="H35" s="77"/>
      <c r="I35" s="19">
        <f t="shared" si="0"/>
        <v>28</v>
      </c>
      <c r="J35" s="40">
        <f t="shared" si="2"/>
        <v>168</v>
      </c>
      <c r="K35" s="20"/>
      <c r="L35" s="20"/>
      <c r="M35" s="30"/>
    </row>
    <row r="36" spans="1:13" s="4" customFormat="1" ht="12.75">
      <c r="A36" s="16"/>
      <c r="B36" s="17"/>
      <c r="C36" s="18" t="s">
        <v>104</v>
      </c>
      <c r="D36" s="18" t="s">
        <v>105</v>
      </c>
      <c r="E36" s="77" t="s">
        <v>102</v>
      </c>
      <c r="F36" s="77"/>
      <c r="G36" s="77"/>
      <c r="H36" s="77"/>
      <c r="I36" s="19">
        <f t="shared" si="0"/>
        <v>28</v>
      </c>
      <c r="J36" s="40">
        <f t="shared" si="2"/>
        <v>168</v>
      </c>
      <c r="K36" s="20"/>
      <c r="L36" s="20"/>
      <c r="M36" s="30"/>
    </row>
    <row r="37" spans="1:13" s="4" customFormat="1" ht="13.5" thickBot="1">
      <c r="A37" s="21"/>
      <c r="B37" s="22"/>
      <c r="C37" s="23"/>
      <c r="D37" s="23"/>
      <c r="E37" s="23"/>
      <c r="F37" s="23"/>
      <c r="G37" s="23"/>
      <c r="H37" s="23"/>
      <c r="I37" s="24"/>
      <c r="J37" s="41"/>
      <c r="K37" s="25">
        <f>SUM(I34,I35,I36)</f>
        <v>84</v>
      </c>
      <c r="L37" s="25">
        <f>SUM(J34,J35,J36)</f>
        <v>504</v>
      </c>
      <c r="M37" s="31"/>
    </row>
    <row r="38" spans="1:13" s="4" customFormat="1" ht="12.75">
      <c r="A38" s="11" t="s">
        <v>106</v>
      </c>
      <c r="B38" s="12" t="s">
        <v>329</v>
      </c>
      <c r="C38" s="13" t="s">
        <v>330</v>
      </c>
      <c r="D38" s="13" t="s">
        <v>331</v>
      </c>
      <c r="E38" s="76" t="s">
        <v>157</v>
      </c>
      <c r="F38" s="76"/>
      <c r="G38" s="76"/>
      <c r="H38" s="76"/>
      <c r="I38" s="14">
        <f t="shared" si="0"/>
        <v>6</v>
      </c>
      <c r="J38" s="39">
        <f t="shared" si="2"/>
        <v>36</v>
      </c>
      <c r="K38" s="15"/>
      <c r="L38" s="15"/>
      <c r="M38" s="29"/>
    </row>
    <row r="39" spans="1:13" s="4" customFormat="1" ht="12.75">
      <c r="A39" s="16"/>
      <c r="B39" s="17"/>
      <c r="C39" s="18" t="s">
        <v>358</v>
      </c>
      <c r="D39" s="18" t="s">
        <v>359</v>
      </c>
      <c r="E39" s="77" t="s">
        <v>48</v>
      </c>
      <c r="F39" s="77"/>
      <c r="G39" s="77"/>
      <c r="H39" s="77"/>
      <c r="I39" s="19">
        <f t="shared" si="0"/>
        <v>11</v>
      </c>
      <c r="J39" s="40">
        <f t="shared" si="2"/>
        <v>66</v>
      </c>
      <c r="K39" s="20"/>
      <c r="L39" s="20"/>
      <c r="M39" s="30"/>
    </row>
    <row r="40" spans="1:13" s="4" customFormat="1" ht="13.5" thickBot="1">
      <c r="A40" s="21"/>
      <c r="B40" s="22"/>
      <c r="C40" s="23"/>
      <c r="D40" s="23"/>
      <c r="E40" s="23"/>
      <c r="F40" s="23"/>
      <c r="G40" s="23"/>
      <c r="H40" s="23"/>
      <c r="I40" s="24"/>
      <c r="J40" s="41"/>
      <c r="K40" s="25">
        <v>17</v>
      </c>
      <c r="L40" s="25">
        <v>102</v>
      </c>
      <c r="M40" s="31"/>
    </row>
    <row r="41" spans="1:13" s="4" customFormat="1" ht="12.75">
      <c r="A41" s="11" t="s">
        <v>107</v>
      </c>
      <c r="B41" s="12" t="s">
        <v>108</v>
      </c>
      <c r="C41" s="13" t="s">
        <v>109</v>
      </c>
      <c r="D41" s="13" t="s">
        <v>110</v>
      </c>
      <c r="E41" s="13"/>
      <c r="F41" s="76" t="s">
        <v>111</v>
      </c>
      <c r="G41" s="76"/>
      <c r="H41" s="76"/>
      <c r="I41" s="14">
        <f t="shared" si="0"/>
        <v>21</v>
      </c>
      <c r="J41" s="39">
        <f t="shared" si="2"/>
        <v>126</v>
      </c>
      <c r="K41" s="15"/>
      <c r="L41" s="15"/>
      <c r="M41" s="29"/>
    </row>
    <row r="42" spans="1:13" s="4" customFormat="1" ht="12.75">
      <c r="A42" s="16"/>
      <c r="B42" s="17"/>
      <c r="C42" s="18" t="s">
        <v>112</v>
      </c>
      <c r="D42" s="18" t="s">
        <v>113</v>
      </c>
      <c r="E42" s="77" t="s">
        <v>114</v>
      </c>
      <c r="F42" s="77"/>
      <c r="G42" s="77"/>
      <c r="H42" s="77"/>
      <c r="I42" s="19">
        <f t="shared" si="0"/>
        <v>45</v>
      </c>
      <c r="J42" s="40">
        <f t="shared" si="2"/>
        <v>270</v>
      </c>
      <c r="K42" s="20"/>
      <c r="L42" s="20"/>
      <c r="M42" s="30"/>
    </row>
    <row r="43" spans="1:13" s="4" customFormat="1" ht="12.75">
      <c r="A43" s="16"/>
      <c r="B43" s="17"/>
      <c r="C43" s="18" t="s">
        <v>115</v>
      </c>
      <c r="D43" s="18" t="s">
        <v>116</v>
      </c>
      <c r="E43" s="77" t="s">
        <v>106</v>
      </c>
      <c r="F43" s="77"/>
      <c r="G43" s="77"/>
      <c r="H43" s="77"/>
      <c r="I43" s="19">
        <f t="shared" si="0"/>
        <v>29</v>
      </c>
      <c r="J43" s="40">
        <f t="shared" si="2"/>
        <v>174</v>
      </c>
      <c r="K43" s="20"/>
      <c r="L43" s="20"/>
      <c r="M43" s="30"/>
    </row>
    <row r="44" spans="1:13" s="4" customFormat="1" ht="12.75">
      <c r="A44" s="16"/>
      <c r="B44" s="17"/>
      <c r="C44" s="18" t="s">
        <v>78</v>
      </c>
      <c r="D44" s="18" t="s">
        <v>117</v>
      </c>
      <c r="E44" s="77" t="s">
        <v>118</v>
      </c>
      <c r="F44" s="77"/>
      <c r="G44" s="77"/>
      <c r="H44" s="77"/>
      <c r="I44" s="19">
        <f t="shared" si="0"/>
        <v>65</v>
      </c>
      <c r="J44" s="40">
        <f t="shared" si="2"/>
        <v>390</v>
      </c>
      <c r="K44" s="20"/>
      <c r="L44" s="20"/>
      <c r="M44" s="30"/>
    </row>
    <row r="45" spans="1:13" s="4" customFormat="1" ht="12.75">
      <c r="A45" s="16"/>
      <c r="B45" s="17"/>
      <c r="C45" s="18" t="s">
        <v>119</v>
      </c>
      <c r="D45" s="18" t="s">
        <v>120</v>
      </c>
      <c r="E45" s="77" t="s">
        <v>47</v>
      </c>
      <c r="F45" s="77"/>
      <c r="G45" s="77"/>
      <c r="H45" s="18"/>
      <c r="I45" s="19">
        <f t="shared" si="0"/>
        <v>8</v>
      </c>
      <c r="J45" s="40">
        <f t="shared" si="2"/>
        <v>48</v>
      </c>
      <c r="K45" s="20"/>
      <c r="L45" s="20"/>
      <c r="M45" s="30"/>
    </row>
    <row r="46" spans="1:13" s="4" customFormat="1" ht="13.5" thickBot="1">
      <c r="A46" s="16"/>
      <c r="B46" s="17"/>
      <c r="C46" s="18"/>
      <c r="D46" s="18"/>
      <c r="E46" s="18"/>
      <c r="F46" s="18"/>
      <c r="G46" s="18"/>
      <c r="H46" s="18"/>
      <c r="I46" s="19"/>
      <c r="J46" s="40"/>
      <c r="K46" s="20">
        <f>SUM(I41,I42,I43,I44,I45)</f>
        <v>168</v>
      </c>
      <c r="L46" s="20">
        <f>SUM(J41,J42,J43,J44,J45)</f>
        <v>1008</v>
      </c>
      <c r="M46" s="30"/>
    </row>
    <row r="47" spans="1:13" s="4" customFormat="1" ht="12.75">
      <c r="A47" s="11" t="s">
        <v>121</v>
      </c>
      <c r="B47" s="12" t="s">
        <v>122</v>
      </c>
      <c r="C47" s="13" t="s">
        <v>123</v>
      </c>
      <c r="D47" s="13" t="s">
        <v>124</v>
      </c>
      <c r="E47" s="76" t="s">
        <v>51</v>
      </c>
      <c r="F47" s="76"/>
      <c r="G47" s="76"/>
      <c r="H47" s="76"/>
      <c r="I47" s="14">
        <f t="shared" si="0"/>
        <v>35</v>
      </c>
      <c r="J47" s="39">
        <f t="shared" si="2"/>
        <v>210</v>
      </c>
      <c r="K47" s="15"/>
      <c r="L47" s="15"/>
      <c r="M47" s="29"/>
    </row>
    <row r="48" spans="1:13" s="4" customFormat="1" ht="12.75">
      <c r="A48" s="16"/>
      <c r="B48" s="17"/>
      <c r="C48" s="18" t="s">
        <v>125</v>
      </c>
      <c r="D48" s="18" t="s">
        <v>126</v>
      </c>
      <c r="E48" s="18" t="s">
        <v>127</v>
      </c>
      <c r="F48" s="18"/>
      <c r="G48" s="18"/>
      <c r="H48" s="18"/>
      <c r="I48" s="19">
        <f t="shared" si="0"/>
        <v>10</v>
      </c>
      <c r="J48" s="40">
        <f t="shared" si="2"/>
        <v>60</v>
      </c>
      <c r="K48" s="20"/>
      <c r="L48" s="20"/>
      <c r="M48" s="30"/>
    </row>
    <row r="49" spans="1:13" s="4" customFormat="1" ht="12.75">
      <c r="A49" s="16"/>
      <c r="B49" s="17"/>
      <c r="C49" s="18" t="s">
        <v>128</v>
      </c>
      <c r="D49" s="18" t="s">
        <v>129</v>
      </c>
      <c r="E49" s="77" t="s">
        <v>130</v>
      </c>
      <c r="F49" s="77"/>
      <c r="G49" s="77"/>
      <c r="H49" s="77"/>
      <c r="I49" s="19">
        <f t="shared" si="0"/>
        <v>49</v>
      </c>
      <c r="J49" s="40">
        <f>I49*6</f>
        <v>294</v>
      </c>
      <c r="K49" s="20"/>
      <c r="L49" s="20"/>
      <c r="M49" s="30"/>
    </row>
    <row r="50" spans="1:13" s="4" customFormat="1" ht="13.5" thickBot="1">
      <c r="A50" s="21"/>
      <c r="B50" s="22"/>
      <c r="C50" s="23"/>
      <c r="D50" s="23"/>
      <c r="E50" s="78"/>
      <c r="F50" s="78"/>
      <c r="G50" s="78"/>
      <c r="H50" s="78"/>
      <c r="I50" s="24"/>
      <c r="J50" s="41"/>
      <c r="K50" s="25">
        <f>SUM(I47,I48,I49)</f>
        <v>94</v>
      </c>
      <c r="L50" s="25">
        <f>SUM(J47,J48,J49)</f>
        <v>564</v>
      </c>
      <c r="M50" s="31"/>
    </row>
    <row r="51" spans="1:13" s="4" customFormat="1" ht="12.75">
      <c r="A51" s="11" t="s">
        <v>354</v>
      </c>
      <c r="B51" s="12" t="s">
        <v>355</v>
      </c>
      <c r="C51" s="13" t="s">
        <v>356</v>
      </c>
      <c r="D51" s="13" t="s">
        <v>357</v>
      </c>
      <c r="E51" s="76" t="s">
        <v>31</v>
      </c>
      <c r="F51" s="76"/>
      <c r="G51" s="76"/>
      <c r="H51" s="76"/>
      <c r="I51" s="14">
        <f t="shared" si="0"/>
        <v>16</v>
      </c>
      <c r="J51" s="39">
        <f>I51*6</f>
        <v>96</v>
      </c>
      <c r="K51" s="15"/>
      <c r="L51" s="15"/>
      <c r="M51" s="29"/>
    </row>
    <row r="52" spans="1:13" s="4" customFormat="1" ht="13.5" thickBot="1">
      <c r="A52" s="21"/>
      <c r="B52" s="22"/>
      <c r="C52" s="23"/>
      <c r="D52" s="23"/>
      <c r="E52" s="23"/>
      <c r="F52" s="23"/>
      <c r="G52" s="23"/>
      <c r="H52" s="23"/>
      <c r="I52" s="24"/>
      <c r="J52" s="41"/>
      <c r="K52" s="25">
        <v>16</v>
      </c>
      <c r="L52" s="25">
        <v>96</v>
      </c>
      <c r="M52" s="31"/>
    </row>
    <row r="53" spans="1:13" s="4" customFormat="1" ht="12.75">
      <c r="A53" s="16"/>
      <c r="B53" s="17"/>
      <c r="C53" s="18"/>
      <c r="D53" s="18"/>
      <c r="E53" s="18"/>
      <c r="F53" s="18"/>
      <c r="G53" s="18"/>
      <c r="H53" s="18"/>
      <c r="I53" s="19"/>
      <c r="J53" s="40"/>
      <c r="K53" s="20"/>
      <c r="L53" s="20"/>
      <c r="M53" s="30"/>
    </row>
    <row r="54" spans="1:13" s="4" customFormat="1" ht="13.5" thickBot="1">
      <c r="A54" s="16"/>
      <c r="B54" s="17"/>
      <c r="C54" s="18"/>
      <c r="D54" s="18"/>
      <c r="E54" s="18"/>
      <c r="F54" s="18"/>
      <c r="G54" s="18"/>
      <c r="H54" s="18"/>
      <c r="I54" s="19"/>
      <c r="J54" s="40"/>
      <c r="K54" s="20"/>
      <c r="L54" s="20"/>
      <c r="M54" s="30"/>
    </row>
    <row r="55" spans="1:13" s="4" customFormat="1" ht="12.75">
      <c r="A55" s="11" t="s">
        <v>74</v>
      </c>
      <c r="B55" s="12" t="s">
        <v>133</v>
      </c>
      <c r="C55" s="13" t="s">
        <v>131</v>
      </c>
      <c r="D55" s="13" t="s">
        <v>132</v>
      </c>
      <c r="E55" s="76" t="s">
        <v>349</v>
      </c>
      <c r="F55" s="76"/>
      <c r="G55" s="76"/>
      <c r="H55" s="76"/>
      <c r="I55" s="14">
        <f t="shared" si="0"/>
        <v>96</v>
      </c>
      <c r="J55" s="42">
        <f>I55*6</f>
        <v>576</v>
      </c>
      <c r="K55" s="15"/>
      <c r="L55" s="15"/>
      <c r="M55" s="29"/>
    </row>
    <row r="56" spans="1:13" s="4" customFormat="1" ht="12.75">
      <c r="A56" s="16"/>
      <c r="B56" s="17"/>
      <c r="C56" s="18" t="s">
        <v>134</v>
      </c>
      <c r="D56" s="18" t="s">
        <v>135</v>
      </c>
      <c r="E56" s="18"/>
      <c r="F56" s="18"/>
      <c r="G56" s="77" t="s">
        <v>148</v>
      </c>
      <c r="H56" s="77"/>
      <c r="I56" s="19">
        <f t="shared" si="0"/>
        <v>12</v>
      </c>
      <c r="J56" s="40">
        <f>I56*6</f>
        <v>72</v>
      </c>
      <c r="K56" s="20"/>
      <c r="L56" s="20"/>
      <c r="M56" s="30"/>
    </row>
    <row r="57" spans="1:13" s="4" customFormat="1" ht="12.75">
      <c r="A57" s="16"/>
      <c r="B57" s="17"/>
      <c r="C57" s="18" t="s">
        <v>123</v>
      </c>
      <c r="D57" s="18" t="s">
        <v>136</v>
      </c>
      <c r="E57" s="18"/>
      <c r="F57" s="18"/>
      <c r="G57" s="77" t="s">
        <v>208</v>
      </c>
      <c r="H57" s="77"/>
      <c r="I57" s="19">
        <f t="shared" si="0"/>
        <v>15</v>
      </c>
      <c r="J57" s="40">
        <f>I57*6</f>
        <v>90</v>
      </c>
      <c r="K57" s="20"/>
      <c r="L57" s="20"/>
      <c r="M57" s="30"/>
    </row>
    <row r="58" spans="1:13" s="4" customFormat="1" ht="12.75">
      <c r="A58" s="16"/>
      <c r="B58" s="17"/>
      <c r="C58" s="18" t="s">
        <v>137</v>
      </c>
      <c r="D58" s="18" t="s">
        <v>138</v>
      </c>
      <c r="E58" s="77" t="s">
        <v>47</v>
      </c>
      <c r="F58" s="77"/>
      <c r="G58" s="77"/>
      <c r="H58" s="77"/>
      <c r="I58" s="19">
        <f t="shared" si="0"/>
        <v>8</v>
      </c>
      <c r="J58" s="40">
        <f>I58*6</f>
        <v>48</v>
      </c>
      <c r="K58" s="20"/>
      <c r="L58" s="20"/>
      <c r="M58" s="30"/>
    </row>
    <row r="59" spans="1:13" s="4" customFormat="1" ht="12.75">
      <c r="A59" s="16"/>
      <c r="B59" s="17"/>
      <c r="C59" s="18" t="s">
        <v>123</v>
      </c>
      <c r="D59" s="18" t="s">
        <v>105</v>
      </c>
      <c r="E59" s="77" t="s">
        <v>102</v>
      </c>
      <c r="F59" s="77"/>
      <c r="G59" s="77"/>
      <c r="H59" s="77"/>
      <c r="I59" s="19">
        <f t="shared" si="0"/>
        <v>28</v>
      </c>
      <c r="J59" s="40">
        <f>I59*6</f>
        <v>168</v>
      </c>
      <c r="K59" s="20"/>
      <c r="L59" s="20"/>
      <c r="M59" s="30"/>
    </row>
    <row r="60" spans="1:13" s="4" customFormat="1" ht="12.75">
      <c r="A60" s="16"/>
      <c r="B60" s="17"/>
      <c r="C60" s="18" t="s">
        <v>140</v>
      </c>
      <c r="D60" s="18" t="s">
        <v>139</v>
      </c>
      <c r="E60" s="77" t="s">
        <v>107</v>
      </c>
      <c r="F60" s="77"/>
      <c r="G60" s="77"/>
      <c r="H60" s="77"/>
      <c r="I60" s="19">
        <f t="shared" si="0"/>
        <v>30</v>
      </c>
      <c r="J60" s="40">
        <f>I60*6</f>
        <v>180</v>
      </c>
      <c r="K60" s="20"/>
      <c r="L60" s="20"/>
      <c r="M60" s="30"/>
    </row>
    <row r="61" spans="1:13" s="4" customFormat="1" ht="12.75">
      <c r="A61" s="16"/>
      <c r="B61" s="17"/>
      <c r="C61" s="18" t="s">
        <v>141</v>
      </c>
      <c r="D61" s="18" t="s">
        <v>142</v>
      </c>
      <c r="E61" s="77" t="s">
        <v>143</v>
      </c>
      <c r="F61" s="77"/>
      <c r="G61" s="77"/>
      <c r="H61" s="77"/>
      <c r="I61" s="19"/>
      <c r="J61" s="40"/>
      <c r="K61" s="20"/>
      <c r="L61" s="20"/>
      <c r="M61" s="30"/>
    </row>
    <row r="62" spans="1:13" s="4" customFormat="1" ht="13.5" thickBot="1">
      <c r="A62" s="21"/>
      <c r="B62" s="22"/>
      <c r="C62" s="23"/>
      <c r="D62" s="23"/>
      <c r="E62" s="23"/>
      <c r="F62" s="23"/>
      <c r="G62" s="23"/>
      <c r="H62" s="23"/>
      <c r="I62" s="24"/>
      <c r="J62" s="41"/>
      <c r="K62" s="43">
        <f>SUM(I55,I56,I57,I58,I59,I60)</f>
        <v>189</v>
      </c>
      <c r="L62" s="44">
        <f>SUM(J55,J56,J57,J58,J59,J60)</f>
        <v>1134</v>
      </c>
      <c r="M62" s="31"/>
    </row>
    <row r="63" spans="1:13" s="4" customFormat="1" ht="12.75">
      <c r="A63" s="11" t="s">
        <v>144</v>
      </c>
      <c r="B63" s="12" t="s">
        <v>145</v>
      </c>
      <c r="C63" s="13" t="s">
        <v>146</v>
      </c>
      <c r="D63" s="13" t="s">
        <v>147</v>
      </c>
      <c r="E63" s="76" t="s">
        <v>148</v>
      </c>
      <c r="F63" s="76"/>
      <c r="G63" s="76"/>
      <c r="H63" s="76"/>
      <c r="I63" s="14">
        <f t="shared" si="0"/>
        <v>12</v>
      </c>
      <c r="J63" s="39">
        <f t="shared" si="2"/>
        <v>72</v>
      </c>
      <c r="K63" s="15"/>
      <c r="L63" s="15"/>
      <c r="M63" s="29"/>
    </row>
    <row r="64" spans="1:13" s="4" customFormat="1" ht="12.75">
      <c r="A64" s="16"/>
      <c r="B64" s="17"/>
      <c r="C64" s="18" t="s">
        <v>149</v>
      </c>
      <c r="D64" s="18" t="s">
        <v>150</v>
      </c>
      <c r="E64" s="77" t="s">
        <v>144</v>
      </c>
      <c r="F64" s="77"/>
      <c r="G64" s="77"/>
      <c r="H64" s="77"/>
      <c r="I64" s="19">
        <f t="shared" si="0"/>
        <v>37</v>
      </c>
      <c r="J64" s="40">
        <f t="shared" si="2"/>
        <v>222</v>
      </c>
      <c r="K64" s="20"/>
      <c r="L64" s="20"/>
      <c r="M64" s="30"/>
    </row>
    <row r="65" spans="1:13" s="4" customFormat="1" ht="12.75">
      <c r="A65" s="16"/>
      <c r="B65" s="17"/>
      <c r="C65" s="18" t="s">
        <v>140</v>
      </c>
      <c r="D65" s="18" t="s">
        <v>132</v>
      </c>
      <c r="E65" s="77" t="s">
        <v>153</v>
      </c>
      <c r="F65" s="77"/>
      <c r="G65" s="77"/>
      <c r="H65" s="77"/>
      <c r="I65" s="19">
        <f t="shared" si="0"/>
        <v>34</v>
      </c>
      <c r="J65" s="40">
        <f t="shared" si="2"/>
        <v>204</v>
      </c>
      <c r="K65" s="20"/>
      <c r="L65" s="20"/>
      <c r="M65" s="30"/>
    </row>
    <row r="66" spans="1:13" s="4" customFormat="1" ht="12.75">
      <c r="A66" s="16"/>
      <c r="B66" s="17"/>
      <c r="C66" s="18" t="s">
        <v>151</v>
      </c>
      <c r="D66" s="18" t="s">
        <v>152</v>
      </c>
      <c r="E66" s="77" t="s">
        <v>143</v>
      </c>
      <c r="F66" s="77"/>
      <c r="G66" s="77"/>
      <c r="H66" s="77"/>
      <c r="I66" s="19"/>
      <c r="J66" s="40"/>
      <c r="K66" s="20"/>
      <c r="L66" s="20"/>
      <c r="M66" s="30"/>
    </row>
    <row r="67" spans="1:13" s="4" customFormat="1" ht="13.5" thickBot="1">
      <c r="A67" s="21"/>
      <c r="B67" s="22"/>
      <c r="C67" s="23"/>
      <c r="D67" s="23"/>
      <c r="E67" s="23"/>
      <c r="F67" s="23"/>
      <c r="G67" s="23"/>
      <c r="H67" s="23"/>
      <c r="I67" s="24"/>
      <c r="J67" s="41"/>
      <c r="K67" s="25">
        <f>SUM(I63,I64,I65)</f>
        <v>83</v>
      </c>
      <c r="L67" s="25">
        <f>SUM(J63,J64,J65)</f>
        <v>498</v>
      </c>
      <c r="M67" s="31"/>
    </row>
    <row r="68" spans="1:13" s="4" customFormat="1" ht="12.75">
      <c r="A68" s="11" t="s">
        <v>36</v>
      </c>
      <c r="B68" s="12" t="s">
        <v>154</v>
      </c>
      <c r="C68" s="13" t="s">
        <v>155</v>
      </c>
      <c r="D68" s="13" t="s">
        <v>156</v>
      </c>
      <c r="E68" s="76" t="s">
        <v>157</v>
      </c>
      <c r="F68" s="76"/>
      <c r="G68" s="76"/>
      <c r="H68" s="76"/>
      <c r="I68" s="14">
        <f t="shared" si="0"/>
        <v>6</v>
      </c>
      <c r="J68" s="39">
        <f t="shared" si="2"/>
        <v>36</v>
      </c>
      <c r="K68" s="15"/>
      <c r="L68" s="15"/>
      <c r="M68" s="29"/>
    </row>
    <row r="69" spans="1:13" s="4" customFormat="1" ht="12.75">
      <c r="A69" s="16"/>
      <c r="B69" s="17"/>
      <c r="C69" s="18" t="s">
        <v>158</v>
      </c>
      <c r="D69" s="18" t="s">
        <v>159</v>
      </c>
      <c r="E69" s="77" t="s">
        <v>160</v>
      </c>
      <c r="F69" s="77"/>
      <c r="G69" s="77"/>
      <c r="H69" s="77"/>
      <c r="I69" s="19">
        <f t="shared" si="0"/>
        <v>18</v>
      </c>
      <c r="J69" s="40">
        <f t="shared" si="2"/>
        <v>108</v>
      </c>
      <c r="K69" s="20"/>
      <c r="L69" s="20"/>
      <c r="M69" s="30"/>
    </row>
    <row r="70" spans="1:13" s="4" customFormat="1" ht="12.75">
      <c r="A70" s="16"/>
      <c r="B70" s="17"/>
      <c r="C70" s="18" t="s">
        <v>54</v>
      </c>
      <c r="D70" s="18" t="s">
        <v>161</v>
      </c>
      <c r="E70" s="77" t="s">
        <v>59</v>
      </c>
      <c r="F70" s="77"/>
      <c r="G70" s="77"/>
      <c r="H70" s="77"/>
      <c r="I70" s="19">
        <f t="shared" si="0"/>
        <v>23</v>
      </c>
      <c r="J70" s="40">
        <f t="shared" si="2"/>
        <v>138</v>
      </c>
      <c r="K70" s="20"/>
      <c r="L70" s="20"/>
      <c r="M70" s="30"/>
    </row>
    <row r="71" spans="1:13" s="4" customFormat="1" ht="12.75">
      <c r="A71" s="16"/>
      <c r="B71" s="17"/>
      <c r="C71" s="18" t="s">
        <v>162</v>
      </c>
      <c r="D71" s="18" t="s">
        <v>163</v>
      </c>
      <c r="E71" s="77" t="s">
        <v>90</v>
      </c>
      <c r="F71" s="77"/>
      <c r="G71" s="77"/>
      <c r="H71" s="77"/>
      <c r="I71" s="19">
        <f t="shared" si="0"/>
        <v>26</v>
      </c>
      <c r="J71" s="40">
        <f t="shared" si="2"/>
        <v>156</v>
      </c>
      <c r="K71" s="20"/>
      <c r="L71" s="20"/>
      <c r="M71" s="30"/>
    </row>
    <row r="72" spans="1:13" s="4" customFormat="1" ht="12.75">
      <c r="A72" s="16"/>
      <c r="B72" s="17"/>
      <c r="C72" s="18" t="s">
        <v>64</v>
      </c>
      <c r="D72" s="18" t="s">
        <v>164</v>
      </c>
      <c r="E72" s="77" t="s">
        <v>48</v>
      </c>
      <c r="F72" s="77"/>
      <c r="G72" s="77"/>
      <c r="H72" s="77"/>
      <c r="I72" s="19">
        <f t="shared" si="0"/>
        <v>11</v>
      </c>
      <c r="J72" s="40">
        <f t="shared" si="2"/>
        <v>66</v>
      </c>
      <c r="K72" s="20"/>
      <c r="L72" s="20"/>
      <c r="M72" s="30"/>
    </row>
    <row r="73" spans="1:13" s="4" customFormat="1" ht="13.5" thickBot="1">
      <c r="A73" s="21"/>
      <c r="B73" s="22"/>
      <c r="C73" s="23"/>
      <c r="D73" s="23"/>
      <c r="E73" s="23"/>
      <c r="F73" s="23"/>
      <c r="G73" s="23"/>
      <c r="H73" s="23"/>
      <c r="I73" s="24"/>
      <c r="J73" s="41"/>
      <c r="K73" s="25">
        <f>SUM(I68,I69,I70,I71,I72)</f>
        <v>84</v>
      </c>
      <c r="L73" s="25">
        <f>SUM(J68,J69,J70,J71,J72)</f>
        <v>504</v>
      </c>
      <c r="M73" s="31"/>
    </row>
    <row r="74" spans="1:13" s="4" customFormat="1" ht="12.75">
      <c r="A74" s="11" t="s">
        <v>165</v>
      </c>
      <c r="B74" s="12" t="s">
        <v>166</v>
      </c>
      <c r="C74" s="13" t="s">
        <v>167</v>
      </c>
      <c r="D74" s="13" t="s">
        <v>168</v>
      </c>
      <c r="E74" s="76" t="s">
        <v>169</v>
      </c>
      <c r="F74" s="76"/>
      <c r="G74" s="76"/>
      <c r="H74" s="76"/>
      <c r="I74" s="14">
        <f t="shared" si="0"/>
        <v>56</v>
      </c>
      <c r="J74" s="39">
        <f t="shared" si="2"/>
        <v>336</v>
      </c>
      <c r="K74" s="15"/>
      <c r="L74" s="15"/>
      <c r="M74" s="29"/>
    </row>
    <row r="75" spans="1:13" s="4" customFormat="1" ht="13.5" thickBot="1">
      <c r="A75" s="21"/>
      <c r="B75" s="22"/>
      <c r="C75" s="23"/>
      <c r="D75" s="23"/>
      <c r="E75" s="23"/>
      <c r="F75" s="23"/>
      <c r="G75" s="23"/>
      <c r="H75" s="23"/>
      <c r="I75" s="24"/>
      <c r="J75" s="41"/>
      <c r="K75" s="25">
        <f>SUM(I74)</f>
        <v>56</v>
      </c>
      <c r="L75" s="25">
        <f>SUM(J74)</f>
        <v>336</v>
      </c>
      <c r="M75" s="31"/>
    </row>
    <row r="76" spans="1:13" s="4" customFormat="1" ht="12.75">
      <c r="A76" s="11" t="s">
        <v>170</v>
      </c>
      <c r="B76" s="12" t="s">
        <v>171</v>
      </c>
      <c r="C76" s="13" t="s">
        <v>174</v>
      </c>
      <c r="D76" s="13" t="s">
        <v>173</v>
      </c>
      <c r="E76" s="13"/>
      <c r="F76" s="13"/>
      <c r="G76" s="76" t="s">
        <v>172</v>
      </c>
      <c r="H76" s="76"/>
      <c r="I76" s="14">
        <f t="shared" si="0"/>
        <v>38</v>
      </c>
      <c r="J76" s="39">
        <f t="shared" si="2"/>
        <v>228</v>
      </c>
      <c r="K76" s="15"/>
      <c r="L76" s="15"/>
      <c r="M76" s="29"/>
    </row>
    <row r="77" spans="1:13" s="4" customFormat="1" ht="12.75">
      <c r="A77" s="16"/>
      <c r="B77" s="17"/>
      <c r="C77" s="18" t="s">
        <v>175</v>
      </c>
      <c r="D77" s="18" t="s">
        <v>176</v>
      </c>
      <c r="E77" s="18"/>
      <c r="F77" s="18"/>
      <c r="G77" s="77" t="s">
        <v>177</v>
      </c>
      <c r="H77" s="77"/>
      <c r="I77" s="19">
        <f t="shared" si="0"/>
        <v>20</v>
      </c>
      <c r="J77" s="40">
        <f t="shared" si="2"/>
        <v>120</v>
      </c>
      <c r="K77" s="20"/>
      <c r="L77" s="20"/>
      <c r="M77" s="30"/>
    </row>
    <row r="78" spans="1:13" s="4" customFormat="1" ht="12.75">
      <c r="A78" s="16"/>
      <c r="B78" s="17"/>
      <c r="C78" s="18" t="s">
        <v>178</v>
      </c>
      <c r="D78" s="18" t="s">
        <v>179</v>
      </c>
      <c r="E78" s="18"/>
      <c r="F78" s="18"/>
      <c r="G78" s="77" t="s">
        <v>102</v>
      </c>
      <c r="H78" s="77"/>
      <c r="I78" s="19">
        <f t="shared" si="0"/>
        <v>28</v>
      </c>
      <c r="J78" s="40">
        <f t="shared" si="2"/>
        <v>168</v>
      </c>
      <c r="K78" s="20"/>
      <c r="L78" s="20"/>
      <c r="M78" s="30"/>
    </row>
    <row r="79" spans="1:13" s="4" customFormat="1" ht="12.75">
      <c r="A79" s="16"/>
      <c r="B79" s="17"/>
      <c r="C79" s="18" t="s">
        <v>180</v>
      </c>
      <c r="D79" s="18" t="s">
        <v>181</v>
      </c>
      <c r="E79" s="77" t="s">
        <v>182</v>
      </c>
      <c r="F79" s="77"/>
      <c r="G79" s="77"/>
      <c r="H79" s="77"/>
      <c r="I79" s="19">
        <f t="shared" si="0"/>
        <v>36</v>
      </c>
      <c r="J79" s="40">
        <f t="shared" si="2"/>
        <v>216</v>
      </c>
      <c r="K79" s="20"/>
      <c r="L79" s="20"/>
      <c r="M79" s="30"/>
    </row>
    <row r="80" spans="1:13" s="4" customFormat="1" ht="13.5" thickBot="1">
      <c r="A80" s="21"/>
      <c r="B80" s="22"/>
      <c r="C80" s="23"/>
      <c r="D80" s="23"/>
      <c r="E80" s="23"/>
      <c r="F80" s="23"/>
      <c r="G80" s="23"/>
      <c r="H80" s="23"/>
      <c r="I80" s="24"/>
      <c r="J80" s="41"/>
      <c r="K80" s="25">
        <f>SUM(I76,I77,I78,I79)</f>
        <v>122</v>
      </c>
      <c r="L80" s="25">
        <f>SUM(J76,J77,J78,J79)</f>
        <v>732</v>
      </c>
      <c r="M80" s="31"/>
    </row>
    <row r="81" spans="1:13" s="4" customFormat="1" ht="12.75">
      <c r="A81" s="16" t="s">
        <v>39</v>
      </c>
      <c r="B81" s="17" t="s">
        <v>321</v>
      </c>
      <c r="C81" s="18" t="s">
        <v>322</v>
      </c>
      <c r="D81" s="18" t="s">
        <v>323</v>
      </c>
      <c r="E81" s="76" t="s">
        <v>211</v>
      </c>
      <c r="F81" s="76"/>
      <c r="G81" s="76"/>
      <c r="H81" s="76"/>
      <c r="I81" s="19">
        <f t="shared" si="0"/>
        <v>54</v>
      </c>
      <c r="J81" s="40">
        <f t="shared" si="2"/>
        <v>324</v>
      </c>
      <c r="K81" s="20"/>
      <c r="L81" s="20"/>
      <c r="M81" s="30"/>
    </row>
    <row r="82" spans="1:13" s="4" customFormat="1" ht="12.75">
      <c r="A82" s="16"/>
      <c r="B82" s="17"/>
      <c r="C82" s="18" t="s">
        <v>345</v>
      </c>
      <c r="D82" s="18" t="s">
        <v>346</v>
      </c>
      <c r="E82" s="77" t="s">
        <v>177</v>
      </c>
      <c r="F82" s="77"/>
      <c r="G82" s="77"/>
      <c r="H82" s="77"/>
      <c r="I82" s="19">
        <f t="shared" si="0"/>
        <v>20</v>
      </c>
      <c r="J82" s="40">
        <f t="shared" si="2"/>
        <v>120</v>
      </c>
      <c r="K82" s="20"/>
      <c r="L82" s="20"/>
      <c r="M82" s="30"/>
    </row>
    <row r="83" spans="1:13" s="4" customFormat="1" ht="13.5" thickBot="1">
      <c r="A83" s="16"/>
      <c r="B83" s="17"/>
      <c r="C83" s="18"/>
      <c r="D83" s="18"/>
      <c r="E83" s="18"/>
      <c r="F83" s="18"/>
      <c r="G83" s="18"/>
      <c r="H83" s="18"/>
      <c r="I83" s="24"/>
      <c r="J83" s="41"/>
      <c r="K83" s="20">
        <f>SUM(I81,I82)</f>
        <v>74</v>
      </c>
      <c r="L83" s="20">
        <f>SUM(J81,J82)</f>
        <v>444</v>
      </c>
      <c r="M83" s="30"/>
    </row>
    <row r="84" spans="1:13" s="4" customFormat="1" ht="12.75">
      <c r="A84" s="11" t="s">
        <v>183</v>
      </c>
      <c r="B84" s="12" t="s">
        <v>184</v>
      </c>
      <c r="C84" s="13" t="s">
        <v>185</v>
      </c>
      <c r="D84" s="13" t="s">
        <v>186</v>
      </c>
      <c r="E84" s="76" t="s">
        <v>48</v>
      </c>
      <c r="F84" s="76"/>
      <c r="G84" s="13"/>
      <c r="H84" s="13"/>
      <c r="I84" s="19">
        <f t="shared" si="0"/>
        <v>11</v>
      </c>
      <c r="J84" s="40">
        <f t="shared" si="2"/>
        <v>66</v>
      </c>
      <c r="K84" s="15"/>
      <c r="L84" s="15"/>
      <c r="M84" s="29"/>
    </row>
    <row r="85" spans="1:13" s="4" customFormat="1" ht="12.75">
      <c r="A85" s="16"/>
      <c r="B85" s="17"/>
      <c r="C85" s="18" t="s">
        <v>187</v>
      </c>
      <c r="D85" s="18" t="s">
        <v>188</v>
      </c>
      <c r="E85" s="77" t="s">
        <v>121</v>
      </c>
      <c r="F85" s="77"/>
      <c r="G85" s="77"/>
      <c r="H85" s="77"/>
      <c r="I85" s="19">
        <f t="shared" si="0"/>
        <v>31</v>
      </c>
      <c r="J85" s="40">
        <f t="shared" si="2"/>
        <v>186</v>
      </c>
      <c r="K85" s="20"/>
      <c r="L85" s="20"/>
      <c r="M85" s="30"/>
    </row>
    <row r="86" spans="1:13" s="4" customFormat="1" ht="12.75">
      <c r="A86" s="16"/>
      <c r="B86" s="17"/>
      <c r="C86" s="18" t="s">
        <v>189</v>
      </c>
      <c r="D86" s="18" t="s">
        <v>190</v>
      </c>
      <c r="E86" s="77" t="s">
        <v>153</v>
      </c>
      <c r="F86" s="77"/>
      <c r="G86" s="77"/>
      <c r="H86" s="77"/>
      <c r="I86" s="19">
        <f t="shared" si="0"/>
        <v>34</v>
      </c>
      <c r="J86" s="40">
        <f t="shared" si="2"/>
        <v>204</v>
      </c>
      <c r="K86" s="20"/>
      <c r="L86" s="20"/>
      <c r="M86" s="30"/>
    </row>
    <row r="87" spans="1:13" s="4" customFormat="1" ht="12.75">
      <c r="A87" s="16"/>
      <c r="B87" s="17"/>
      <c r="C87" s="18" t="s">
        <v>191</v>
      </c>
      <c r="D87" s="18" t="s">
        <v>192</v>
      </c>
      <c r="E87" s="77" t="s">
        <v>148</v>
      </c>
      <c r="F87" s="77"/>
      <c r="G87" s="77"/>
      <c r="H87" s="77"/>
      <c r="I87" s="19">
        <f t="shared" si="0"/>
        <v>12</v>
      </c>
      <c r="J87" s="40">
        <f t="shared" si="2"/>
        <v>72</v>
      </c>
      <c r="K87" s="20"/>
      <c r="L87" s="20"/>
      <c r="M87" s="30"/>
    </row>
    <row r="88" spans="1:13" s="4" customFormat="1" ht="13.5" thickBot="1">
      <c r="A88" s="21"/>
      <c r="B88" s="22"/>
      <c r="C88" s="23"/>
      <c r="D88" s="23"/>
      <c r="E88" s="23"/>
      <c r="F88" s="23"/>
      <c r="G88" s="23"/>
      <c r="H88" s="23"/>
      <c r="I88" s="24"/>
      <c r="J88" s="41"/>
      <c r="K88" s="25">
        <f>SUM(I84,I85,I86,I87)</f>
        <v>88</v>
      </c>
      <c r="L88" s="25">
        <f>SUM(J84,J85,J86,J87)</f>
        <v>528</v>
      </c>
      <c r="M88" s="31"/>
    </row>
    <row r="89" spans="1:13" s="4" customFormat="1" ht="12.75">
      <c r="A89" s="11" t="s">
        <v>193</v>
      </c>
      <c r="B89" s="12" t="s">
        <v>194</v>
      </c>
      <c r="C89" s="13" t="s">
        <v>125</v>
      </c>
      <c r="D89" s="13" t="s">
        <v>195</v>
      </c>
      <c r="E89" s="76" t="s">
        <v>196</v>
      </c>
      <c r="F89" s="76"/>
      <c r="G89" s="76"/>
      <c r="H89" s="76"/>
      <c r="I89" s="14">
        <f t="shared" si="0"/>
        <v>14</v>
      </c>
      <c r="J89" s="39">
        <f t="shared" si="2"/>
        <v>84</v>
      </c>
      <c r="K89" s="15"/>
      <c r="L89" s="15"/>
      <c r="M89" s="29"/>
    </row>
    <row r="90" spans="1:13" s="4" customFormat="1" ht="12.75">
      <c r="A90" s="16"/>
      <c r="B90" s="17"/>
      <c r="C90" s="18" t="s">
        <v>197</v>
      </c>
      <c r="D90" s="18" t="s">
        <v>198</v>
      </c>
      <c r="E90" s="77" t="s">
        <v>199</v>
      </c>
      <c r="F90" s="77"/>
      <c r="G90" s="18"/>
      <c r="H90" s="18"/>
      <c r="I90" s="19">
        <f t="shared" si="0"/>
        <v>4</v>
      </c>
      <c r="J90" s="40">
        <f t="shared" si="2"/>
        <v>24</v>
      </c>
      <c r="K90" s="20"/>
      <c r="L90" s="20"/>
      <c r="M90" s="30"/>
    </row>
    <row r="91" spans="1:13" s="4" customFormat="1" ht="12.75">
      <c r="A91" s="16"/>
      <c r="B91" s="17"/>
      <c r="C91" s="18" t="s">
        <v>200</v>
      </c>
      <c r="D91" s="18" t="s">
        <v>201</v>
      </c>
      <c r="E91" s="77" t="s">
        <v>202</v>
      </c>
      <c r="F91" s="77"/>
      <c r="G91" s="77"/>
      <c r="H91" s="77"/>
      <c r="I91" s="19">
        <f t="shared" si="0"/>
        <v>17</v>
      </c>
      <c r="J91" s="40">
        <f t="shared" si="2"/>
        <v>102</v>
      </c>
      <c r="K91" s="20"/>
      <c r="L91" s="20"/>
      <c r="M91" s="30"/>
    </row>
    <row r="92" spans="1:13" s="4" customFormat="1" ht="12.75">
      <c r="A92" s="16"/>
      <c r="B92" s="17"/>
      <c r="C92" s="18" t="s">
        <v>203</v>
      </c>
      <c r="D92" s="18" t="s">
        <v>204</v>
      </c>
      <c r="E92" s="77" t="s">
        <v>205</v>
      </c>
      <c r="F92" s="77"/>
      <c r="G92" s="77"/>
      <c r="H92" s="77"/>
      <c r="I92" s="19">
        <f t="shared" si="0"/>
        <v>7</v>
      </c>
      <c r="J92" s="40">
        <f t="shared" si="2"/>
        <v>42</v>
      </c>
      <c r="K92" s="20"/>
      <c r="L92" s="20"/>
      <c r="M92" s="30"/>
    </row>
    <row r="93" spans="1:13" s="4" customFormat="1" ht="12.75">
      <c r="A93" s="16"/>
      <c r="B93" s="17"/>
      <c r="C93" s="18" t="s">
        <v>206</v>
      </c>
      <c r="D93" s="18" t="s">
        <v>207</v>
      </c>
      <c r="E93" s="77" t="s">
        <v>208</v>
      </c>
      <c r="F93" s="77"/>
      <c r="G93" s="77"/>
      <c r="H93" s="77"/>
      <c r="I93" s="19">
        <f t="shared" si="0"/>
        <v>15</v>
      </c>
      <c r="J93" s="40">
        <f t="shared" si="2"/>
        <v>90</v>
      </c>
      <c r="K93" s="20"/>
      <c r="L93" s="20"/>
      <c r="M93" s="30"/>
    </row>
    <row r="94" spans="1:13" s="4" customFormat="1" ht="12.75">
      <c r="A94" s="16"/>
      <c r="B94" s="17"/>
      <c r="C94" s="18" t="s">
        <v>209</v>
      </c>
      <c r="D94" s="18" t="s">
        <v>210</v>
      </c>
      <c r="E94" s="77" t="s">
        <v>43</v>
      </c>
      <c r="F94" s="77"/>
      <c r="G94" s="77"/>
      <c r="H94" s="77"/>
      <c r="I94" s="19">
        <f t="shared" si="0"/>
        <v>22</v>
      </c>
      <c r="J94" s="40">
        <f t="shared" si="2"/>
        <v>132</v>
      </c>
      <c r="K94" s="20"/>
      <c r="L94" s="20"/>
      <c r="M94" s="30"/>
    </row>
    <row r="95" spans="1:13" s="4" customFormat="1" ht="13.5" thickBot="1">
      <c r="A95" s="21"/>
      <c r="B95" s="22"/>
      <c r="C95" s="23"/>
      <c r="D95" s="23"/>
      <c r="E95" s="23"/>
      <c r="F95" s="23"/>
      <c r="G95" s="23"/>
      <c r="H95" s="23"/>
      <c r="I95" s="24"/>
      <c r="J95" s="41"/>
      <c r="K95" s="25">
        <f>SUM(I89,I90,I91,I92,I93,I94)</f>
        <v>79</v>
      </c>
      <c r="L95" s="25">
        <f>SUM(J89,J90,J91,J92,J93,J94)</f>
        <v>474</v>
      </c>
      <c r="M95" s="31"/>
    </row>
    <row r="96" spans="1:13" s="4" customFormat="1" ht="12.75">
      <c r="A96" s="11" t="s">
        <v>211</v>
      </c>
      <c r="B96" s="12" t="s">
        <v>212</v>
      </c>
      <c r="C96" s="13" t="s">
        <v>213</v>
      </c>
      <c r="D96" s="13" t="s">
        <v>214</v>
      </c>
      <c r="E96" s="76" t="s">
        <v>66</v>
      </c>
      <c r="F96" s="76"/>
      <c r="G96" s="76"/>
      <c r="H96" s="76"/>
      <c r="I96" s="14">
        <f t="shared" si="0"/>
        <v>19</v>
      </c>
      <c r="J96" s="39">
        <f t="shared" si="2"/>
        <v>114</v>
      </c>
      <c r="K96" s="15"/>
      <c r="L96" s="15"/>
      <c r="M96" s="29"/>
    </row>
    <row r="97" spans="1:13" s="4" customFormat="1" ht="12.75">
      <c r="A97" s="16"/>
      <c r="B97" s="17"/>
      <c r="C97" s="18" t="s">
        <v>215</v>
      </c>
      <c r="D97" s="18" t="s">
        <v>216</v>
      </c>
      <c r="E97" s="77" t="s">
        <v>118</v>
      </c>
      <c r="F97" s="77"/>
      <c r="G97" s="77"/>
      <c r="H97" s="77"/>
      <c r="I97" s="19">
        <f t="shared" si="0"/>
        <v>65</v>
      </c>
      <c r="J97" s="40">
        <f t="shared" si="2"/>
        <v>390</v>
      </c>
      <c r="K97" s="20"/>
      <c r="L97" s="20"/>
      <c r="M97" s="30"/>
    </row>
    <row r="98" spans="1:13" s="4" customFormat="1" ht="13.5" thickBot="1">
      <c r="A98" s="21"/>
      <c r="B98" s="22"/>
      <c r="C98" s="23"/>
      <c r="D98" s="23"/>
      <c r="E98" s="23"/>
      <c r="F98" s="23"/>
      <c r="G98" s="23"/>
      <c r="H98" s="23"/>
      <c r="I98" s="24"/>
      <c r="J98" s="41"/>
      <c r="K98" s="25">
        <f>SUM(I96,I97)</f>
        <v>84</v>
      </c>
      <c r="L98" s="25">
        <f>SUM(J96,J97)</f>
        <v>504</v>
      </c>
      <c r="M98" s="31"/>
    </row>
    <row r="99" spans="1:13" s="4" customFormat="1" ht="12.75">
      <c r="A99" s="11" t="s">
        <v>217</v>
      </c>
      <c r="B99" s="12" t="s">
        <v>218</v>
      </c>
      <c r="C99" s="13" t="s">
        <v>219</v>
      </c>
      <c r="D99" s="13" t="s">
        <v>220</v>
      </c>
      <c r="E99" s="76" t="s">
        <v>98</v>
      </c>
      <c r="F99" s="76"/>
      <c r="G99" s="76"/>
      <c r="H99" s="76"/>
      <c r="I99" s="14">
        <f t="shared" si="0"/>
        <v>27</v>
      </c>
      <c r="J99" s="39">
        <f t="shared" si="2"/>
        <v>162</v>
      </c>
      <c r="K99" s="15"/>
      <c r="L99" s="15"/>
      <c r="M99" s="29"/>
    </row>
    <row r="100" spans="1:13" s="4" customFormat="1" ht="12.75">
      <c r="A100" s="16"/>
      <c r="B100" s="17"/>
      <c r="C100" s="18" t="s">
        <v>52</v>
      </c>
      <c r="D100" s="18" t="s">
        <v>221</v>
      </c>
      <c r="E100" s="77" t="s">
        <v>202</v>
      </c>
      <c r="F100" s="77"/>
      <c r="G100" s="77"/>
      <c r="H100" s="77"/>
      <c r="I100" s="19">
        <f t="shared" si="0"/>
        <v>17</v>
      </c>
      <c r="J100" s="40">
        <f t="shared" si="2"/>
        <v>102</v>
      </c>
      <c r="K100" s="20"/>
      <c r="L100" s="20"/>
      <c r="M100" s="30"/>
    </row>
    <row r="101" spans="1:13" s="4" customFormat="1" ht="12.75">
      <c r="A101" s="16"/>
      <c r="B101" s="17"/>
      <c r="C101" s="18" t="s">
        <v>222</v>
      </c>
      <c r="D101" s="18" t="s">
        <v>223</v>
      </c>
      <c r="E101" s="77" t="s">
        <v>224</v>
      </c>
      <c r="F101" s="77"/>
      <c r="G101" s="77"/>
      <c r="H101" s="77"/>
      <c r="I101" s="19">
        <f t="shared" si="0"/>
        <v>40</v>
      </c>
      <c r="J101" s="40">
        <f t="shared" si="2"/>
        <v>240</v>
      </c>
      <c r="K101" s="20"/>
      <c r="L101" s="20"/>
      <c r="M101" s="30"/>
    </row>
    <row r="102" spans="1:13" s="4" customFormat="1" ht="13.5" thickBot="1">
      <c r="A102" s="21"/>
      <c r="B102" s="22"/>
      <c r="C102" s="23"/>
      <c r="D102" s="23"/>
      <c r="E102" s="23"/>
      <c r="F102" s="23"/>
      <c r="G102" s="23"/>
      <c r="H102" s="23"/>
      <c r="I102" s="24"/>
      <c r="J102" s="41"/>
      <c r="K102" s="25">
        <f>SUM(I99,I100,I101)</f>
        <v>84</v>
      </c>
      <c r="L102" s="25">
        <f>SUM(J99,J100,J101)</f>
        <v>504</v>
      </c>
      <c r="M102" s="31"/>
    </row>
    <row r="103" spans="1:13" s="4" customFormat="1" ht="12.75">
      <c r="A103" s="11" t="s">
        <v>225</v>
      </c>
      <c r="B103" s="12" t="s">
        <v>226</v>
      </c>
      <c r="C103" s="13" t="s">
        <v>227</v>
      </c>
      <c r="D103" s="13" t="s">
        <v>228</v>
      </c>
      <c r="E103" s="76" t="s">
        <v>91</v>
      </c>
      <c r="F103" s="76"/>
      <c r="G103" s="76"/>
      <c r="H103" s="76"/>
      <c r="I103" s="14">
        <f t="shared" si="0"/>
        <v>84</v>
      </c>
      <c r="J103" s="39">
        <f t="shared" si="2"/>
        <v>504</v>
      </c>
      <c r="K103" s="15"/>
      <c r="L103" s="15"/>
      <c r="M103" s="29"/>
    </row>
    <row r="104" spans="1:13" s="4" customFormat="1" ht="13.5" thickBot="1">
      <c r="A104" s="21"/>
      <c r="B104" s="22"/>
      <c r="C104" s="23"/>
      <c r="D104" s="23"/>
      <c r="E104" s="23"/>
      <c r="F104" s="23"/>
      <c r="G104" s="23"/>
      <c r="H104" s="23"/>
      <c r="I104" s="24"/>
      <c r="J104" s="41"/>
      <c r="K104" s="25">
        <v>84</v>
      </c>
      <c r="L104" s="25">
        <v>504</v>
      </c>
      <c r="M104" s="31"/>
    </row>
    <row r="105" spans="1:13" s="4" customFormat="1" ht="12.75">
      <c r="A105" s="11" t="s">
        <v>229</v>
      </c>
      <c r="B105" s="12" t="s">
        <v>230</v>
      </c>
      <c r="C105" s="13" t="s">
        <v>231</v>
      </c>
      <c r="D105" s="13" t="s">
        <v>232</v>
      </c>
      <c r="E105" s="76" t="s">
        <v>51</v>
      </c>
      <c r="F105" s="76"/>
      <c r="G105" s="76"/>
      <c r="H105" s="76"/>
      <c r="I105" s="14">
        <f t="shared" si="0"/>
        <v>35</v>
      </c>
      <c r="J105" s="39">
        <f t="shared" si="2"/>
        <v>210</v>
      </c>
      <c r="K105" s="15"/>
      <c r="L105" s="15"/>
      <c r="M105" s="29"/>
    </row>
    <row r="106" spans="1:13" s="4" customFormat="1" ht="12.75">
      <c r="A106" s="16"/>
      <c r="B106" s="17"/>
      <c r="C106" s="18" t="s">
        <v>233</v>
      </c>
      <c r="D106" s="18" t="s">
        <v>234</v>
      </c>
      <c r="E106" s="77" t="s">
        <v>66</v>
      </c>
      <c r="F106" s="77"/>
      <c r="G106" s="77"/>
      <c r="H106" s="77"/>
      <c r="I106" s="19">
        <f t="shared" si="0"/>
        <v>19</v>
      </c>
      <c r="J106" s="40">
        <f t="shared" si="2"/>
        <v>114</v>
      </c>
      <c r="K106" s="20"/>
      <c r="L106" s="20"/>
      <c r="M106" s="30"/>
    </row>
    <row r="107" spans="1:13" s="4" customFormat="1" ht="12.75">
      <c r="A107" s="16"/>
      <c r="B107" s="17"/>
      <c r="C107" s="18" t="s">
        <v>235</v>
      </c>
      <c r="D107" s="18" t="s">
        <v>236</v>
      </c>
      <c r="E107" s="77" t="s">
        <v>66</v>
      </c>
      <c r="F107" s="77"/>
      <c r="G107" s="77"/>
      <c r="H107" s="77"/>
      <c r="I107" s="19">
        <f t="shared" si="0"/>
        <v>19</v>
      </c>
      <c r="J107" s="40">
        <f t="shared" si="2"/>
        <v>114</v>
      </c>
      <c r="K107" s="20"/>
      <c r="L107" s="20"/>
      <c r="M107" s="30"/>
    </row>
    <row r="108" spans="1:13" s="4" customFormat="1" ht="12.75">
      <c r="A108" s="16"/>
      <c r="B108" s="17"/>
      <c r="C108" s="18" t="s">
        <v>237</v>
      </c>
      <c r="D108" s="18" t="s">
        <v>238</v>
      </c>
      <c r="E108" s="77" t="s">
        <v>239</v>
      </c>
      <c r="F108" s="77"/>
      <c r="G108" s="77"/>
      <c r="H108" s="77"/>
      <c r="I108" s="19">
        <f t="shared" si="0"/>
        <v>5</v>
      </c>
      <c r="J108" s="40">
        <f t="shared" si="2"/>
        <v>30</v>
      </c>
      <c r="K108" s="20"/>
      <c r="L108" s="20"/>
      <c r="M108" s="30"/>
    </row>
    <row r="109" spans="1:13" s="4" customFormat="1" ht="13.5" thickBot="1">
      <c r="A109" s="21"/>
      <c r="B109" s="22"/>
      <c r="C109" s="23"/>
      <c r="D109" s="23"/>
      <c r="E109" s="23"/>
      <c r="F109" s="23"/>
      <c r="G109" s="23"/>
      <c r="H109" s="23"/>
      <c r="I109" s="24"/>
      <c r="J109" s="41"/>
      <c r="K109" s="25">
        <f>SUM(I105,I106,I107,I108)</f>
        <v>78</v>
      </c>
      <c r="L109" s="25">
        <f>SUM(J105,J106,J107,J108)</f>
        <v>468</v>
      </c>
      <c r="M109" s="31"/>
    </row>
    <row r="110" spans="1:13" s="4" customFormat="1" ht="12.75">
      <c r="A110" s="11" t="s">
        <v>240</v>
      </c>
      <c r="B110" s="12" t="s">
        <v>241</v>
      </c>
      <c r="C110" s="13" t="s">
        <v>34</v>
      </c>
      <c r="D110" s="13" t="s">
        <v>242</v>
      </c>
      <c r="E110" s="76" t="s">
        <v>243</v>
      </c>
      <c r="F110" s="76"/>
      <c r="G110" s="76"/>
      <c r="H110" s="76"/>
      <c r="I110" s="14">
        <f t="shared" si="0"/>
        <v>47</v>
      </c>
      <c r="J110" s="39">
        <f t="shared" si="2"/>
        <v>282</v>
      </c>
      <c r="K110" s="15"/>
      <c r="L110" s="15"/>
      <c r="M110" s="29"/>
    </row>
    <row r="111" spans="1:13" s="4" customFormat="1" ht="12.75">
      <c r="A111" s="16"/>
      <c r="B111" s="17"/>
      <c r="C111" s="18" t="s">
        <v>332</v>
      </c>
      <c r="D111" s="18" t="s">
        <v>333</v>
      </c>
      <c r="E111" s="77" t="s">
        <v>31</v>
      </c>
      <c r="F111" s="77"/>
      <c r="G111" s="77"/>
      <c r="H111" s="77"/>
      <c r="I111" s="19">
        <f t="shared" si="0"/>
        <v>16</v>
      </c>
      <c r="J111" s="40">
        <f t="shared" si="2"/>
        <v>96</v>
      </c>
      <c r="K111" s="20"/>
      <c r="L111" s="20"/>
      <c r="M111" s="30"/>
    </row>
    <row r="112" spans="1:13" s="4" customFormat="1" ht="12.75">
      <c r="A112" s="16"/>
      <c r="B112" s="17"/>
      <c r="C112" s="18" t="s">
        <v>334</v>
      </c>
      <c r="D112" s="18" t="s">
        <v>335</v>
      </c>
      <c r="E112" s="77" t="s">
        <v>47</v>
      </c>
      <c r="F112" s="77"/>
      <c r="G112" s="77"/>
      <c r="H112" s="77"/>
      <c r="I112" s="19">
        <f t="shared" si="0"/>
        <v>8</v>
      </c>
      <c r="J112" s="40">
        <f t="shared" si="2"/>
        <v>48</v>
      </c>
      <c r="K112" s="20"/>
      <c r="L112" s="20"/>
      <c r="M112" s="30"/>
    </row>
    <row r="113" spans="1:13" s="4" customFormat="1" ht="12.75">
      <c r="A113" s="16"/>
      <c r="B113" s="17"/>
      <c r="C113" s="18" t="s">
        <v>128</v>
      </c>
      <c r="D113" s="18" t="s">
        <v>360</v>
      </c>
      <c r="E113" s="77" t="s">
        <v>95</v>
      </c>
      <c r="F113" s="77"/>
      <c r="G113" s="77"/>
      <c r="H113" s="77"/>
      <c r="I113" s="19">
        <f t="shared" si="0"/>
        <v>9</v>
      </c>
      <c r="J113" s="40">
        <f t="shared" si="2"/>
        <v>54</v>
      </c>
      <c r="K113" s="20"/>
      <c r="L113" s="20"/>
      <c r="M113" s="30"/>
    </row>
    <row r="114" spans="1:13" s="4" customFormat="1" ht="13.5" thickBot="1">
      <c r="A114" s="21"/>
      <c r="B114" s="22"/>
      <c r="C114" s="23"/>
      <c r="D114" s="23"/>
      <c r="E114" s="23"/>
      <c r="F114" s="23"/>
      <c r="G114" s="23"/>
      <c r="H114" s="23"/>
      <c r="I114" s="24"/>
      <c r="J114" s="41"/>
      <c r="K114" s="25">
        <f>SUM(I110,I111,I112,I113)</f>
        <v>80</v>
      </c>
      <c r="L114" s="25">
        <f>SUM(J110,J111,J112,J113)</f>
        <v>480</v>
      </c>
      <c r="M114" s="31"/>
    </row>
    <row r="115" spans="1:13" s="4" customFormat="1" ht="12.75">
      <c r="A115" s="11" t="s">
        <v>244</v>
      </c>
      <c r="B115" s="12" t="s">
        <v>245</v>
      </c>
      <c r="C115" s="13" t="s">
        <v>246</v>
      </c>
      <c r="D115" s="13" t="s">
        <v>247</v>
      </c>
      <c r="E115" s="76" t="s">
        <v>47</v>
      </c>
      <c r="F115" s="76"/>
      <c r="G115" s="76"/>
      <c r="H115" s="76"/>
      <c r="I115" s="14">
        <f t="shared" si="0"/>
        <v>8</v>
      </c>
      <c r="J115" s="39">
        <f t="shared" si="2"/>
        <v>48</v>
      </c>
      <c r="K115" s="15"/>
      <c r="L115" s="15"/>
      <c r="M115" s="29"/>
    </row>
    <row r="116" spans="1:13" s="4" customFormat="1" ht="12.75">
      <c r="A116" s="16"/>
      <c r="B116" s="17"/>
      <c r="C116" s="18" t="s">
        <v>246</v>
      </c>
      <c r="D116" s="18" t="s">
        <v>248</v>
      </c>
      <c r="E116" s="77" t="s">
        <v>66</v>
      </c>
      <c r="F116" s="77"/>
      <c r="G116" s="77"/>
      <c r="H116" s="77"/>
      <c r="I116" s="19">
        <f t="shared" si="0"/>
        <v>19</v>
      </c>
      <c r="J116" s="40">
        <f t="shared" si="2"/>
        <v>114</v>
      </c>
      <c r="K116" s="20"/>
      <c r="L116" s="20"/>
      <c r="M116" s="30"/>
    </row>
    <row r="117" spans="1:13" s="4" customFormat="1" ht="12.75">
      <c r="A117" s="16"/>
      <c r="B117" s="17"/>
      <c r="C117" s="18" t="s">
        <v>34</v>
      </c>
      <c r="D117" s="18" t="s">
        <v>249</v>
      </c>
      <c r="E117" s="77" t="s">
        <v>31</v>
      </c>
      <c r="F117" s="77"/>
      <c r="G117" s="77"/>
      <c r="H117" s="77"/>
      <c r="I117" s="19">
        <f t="shared" si="0"/>
        <v>16</v>
      </c>
      <c r="J117" s="40">
        <f t="shared" si="2"/>
        <v>96</v>
      </c>
      <c r="K117" s="20"/>
      <c r="L117" s="20"/>
      <c r="M117" s="30"/>
    </row>
    <row r="118" spans="1:13" s="4" customFormat="1" ht="12.75">
      <c r="A118" s="16"/>
      <c r="B118" s="17"/>
      <c r="C118" s="18" t="s">
        <v>250</v>
      </c>
      <c r="D118" s="18" t="s">
        <v>251</v>
      </c>
      <c r="E118" s="77" t="s">
        <v>47</v>
      </c>
      <c r="F118" s="77"/>
      <c r="G118" s="77"/>
      <c r="H118" s="77"/>
      <c r="I118" s="19">
        <f t="shared" si="0"/>
        <v>8</v>
      </c>
      <c r="J118" s="40">
        <f t="shared" si="2"/>
        <v>48</v>
      </c>
      <c r="K118" s="20"/>
      <c r="L118" s="20"/>
      <c r="M118" s="30"/>
    </row>
    <row r="119" spans="1:13" s="4" customFormat="1" ht="12.75">
      <c r="A119" s="16"/>
      <c r="B119" s="17"/>
      <c r="C119" s="18" t="s">
        <v>119</v>
      </c>
      <c r="D119" s="18" t="s">
        <v>252</v>
      </c>
      <c r="E119" s="77" t="s">
        <v>47</v>
      </c>
      <c r="F119" s="77"/>
      <c r="G119" s="77"/>
      <c r="H119" s="77"/>
      <c r="I119" s="19">
        <f t="shared" si="0"/>
        <v>8</v>
      </c>
      <c r="J119" s="40">
        <f t="shared" si="2"/>
        <v>48</v>
      </c>
      <c r="K119" s="20"/>
      <c r="L119" s="20"/>
      <c r="M119" s="30"/>
    </row>
    <row r="120" spans="1:13" s="4" customFormat="1" ht="12.75">
      <c r="A120" s="16"/>
      <c r="B120" s="17"/>
      <c r="C120" s="18" t="s">
        <v>78</v>
      </c>
      <c r="D120" s="18" t="s">
        <v>253</v>
      </c>
      <c r="E120" s="77" t="s">
        <v>48</v>
      </c>
      <c r="F120" s="77"/>
      <c r="G120" s="77"/>
      <c r="H120" s="77"/>
      <c r="I120" s="19">
        <f t="shared" si="0"/>
        <v>11</v>
      </c>
      <c r="J120" s="40">
        <f t="shared" si="2"/>
        <v>66</v>
      </c>
      <c r="K120" s="20"/>
      <c r="L120" s="20"/>
      <c r="M120" s="30"/>
    </row>
    <row r="121" spans="1:13" s="4" customFormat="1" ht="12.75">
      <c r="A121" s="16"/>
      <c r="B121" s="17"/>
      <c r="C121" s="18" t="s">
        <v>197</v>
      </c>
      <c r="D121" s="18" t="s">
        <v>254</v>
      </c>
      <c r="E121" s="77" t="s">
        <v>47</v>
      </c>
      <c r="F121" s="77"/>
      <c r="G121" s="77"/>
      <c r="H121" s="77"/>
      <c r="I121" s="19">
        <f t="shared" si="0"/>
        <v>8</v>
      </c>
      <c r="J121" s="40">
        <f t="shared" si="2"/>
        <v>48</v>
      </c>
      <c r="K121" s="20"/>
      <c r="L121" s="20"/>
      <c r="M121" s="30"/>
    </row>
    <row r="122" spans="1:13" s="4" customFormat="1" ht="13.5" thickBot="1">
      <c r="A122" s="21"/>
      <c r="B122" s="22"/>
      <c r="C122" s="23"/>
      <c r="D122" s="23"/>
      <c r="E122" s="23"/>
      <c r="F122" s="23"/>
      <c r="G122" s="23"/>
      <c r="H122" s="23"/>
      <c r="I122" s="24"/>
      <c r="J122" s="41"/>
      <c r="K122" s="25">
        <f>SUM(I115,I116,I117,I118,I119,I120,I121)</f>
        <v>78</v>
      </c>
      <c r="L122" s="25">
        <f>SUM(J115,J116,J117,J118,J119,J120,J121)</f>
        <v>468</v>
      </c>
      <c r="M122" s="31"/>
    </row>
    <row r="123" spans="1:13" s="4" customFormat="1" ht="12.75">
      <c r="A123" s="16" t="s">
        <v>336</v>
      </c>
      <c r="B123" s="17" t="s">
        <v>337</v>
      </c>
      <c r="C123" s="18" t="s">
        <v>56</v>
      </c>
      <c r="D123" s="18" t="s">
        <v>338</v>
      </c>
      <c r="E123" s="76" t="s">
        <v>66</v>
      </c>
      <c r="F123" s="76"/>
      <c r="G123" s="76"/>
      <c r="H123" s="76"/>
      <c r="I123" s="19">
        <f t="shared" si="0"/>
        <v>19</v>
      </c>
      <c r="J123" s="40">
        <f t="shared" si="2"/>
        <v>114</v>
      </c>
      <c r="K123" s="20"/>
      <c r="L123" s="20"/>
      <c r="M123" s="30"/>
    </row>
    <row r="124" spans="1:13" s="4" customFormat="1" ht="12.75">
      <c r="A124" s="16"/>
      <c r="B124" s="17"/>
      <c r="C124" s="18" t="s">
        <v>339</v>
      </c>
      <c r="D124" s="18" t="s">
        <v>340</v>
      </c>
      <c r="E124" s="77" t="s">
        <v>107</v>
      </c>
      <c r="F124" s="77"/>
      <c r="G124" s="77"/>
      <c r="H124" s="77"/>
      <c r="I124" s="19">
        <f t="shared" si="0"/>
        <v>30</v>
      </c>
      <c r="J124" s="40">
        <f t="shared" si="2"/>
        <v>180</v>
      </c>
      <c r="K124" s="20"/>
      <c r="L124" s="20"/>
      <c r="M124" s="30"/>
    </row>
    <row r="125" spans="1:13" s="4" customFormat="1" ht="12.75">
      <c r="A125" s="16"/>
      <c r="B125" s="17"/>
      <c r="C125" s="18" t="s">
        <v>341</v>
      </c>
      <c r="D125" s="18" t="s">
        <v>342</v>
      </c>
      <c r="E125" s="77" t="s">
        <v>31</v>
      </c>
      <c r="F125" s="77"/>
      <c r="G125" s="77"/>
      <c r="H125" s="77"/>
      <c r="I125" s="19">
        <f t="shared" si="0"/>
        <v>16</v>
      </c>
      <c r="J125" s="40">
        <f t="shared" si="2"/>
        <v>96</v>
      </c>
      <c r="K125" s="20"/>
      <c r="L125" s="20"/>
      <c r="M125" s="30"/>
    </row>
    <row r="126" spans="1:13" s="4" customFormat="1" ht="12.75">
      <c r="A126" s="16"/>
      <c r="B126" s="17"/>
      <c r="C126" s="18" t="s">
        <v>343</v>
      </c>
      <c r="D126" s="18" t="s">
        <v>344</v>
      </c>
      <c r="E126" s="77" t="s">
        <v>66</v>
      </c>
      <c r="F126" s="77"/>
      <c r="G126" s="77"/>
      <c r="H126" s="77"/>
      <c r="I126" s="19">
        <f t="shared" si="0"/>
        <v>19</v>
      </c>
      <c r="J126" s="40">
        <f t="shared" si="2"/>
        <v>114</v>
      </c>
      <c r="K126" s="20"/>
      <c r="L126" s="20"/>
      <c r="M126" s="30"/>
    </row>
    <row r="127" spans="1:13" s="4" customFormat="1" ht="13.5" thickBot="1">
      <c r="A127" s="16"/>
      <c r="B127" s="17"/>
      <c r="C127" s="18"/>
      <c r="D127" s="18"/>
      <c r="E127" s="18"/>
      <c r="F127" s="18"/>
      <c r="G127" s="18"/>
      <c r="H127" s="18"/>
      <c r="I127" s="24"/>
      <c r="J127" s="41"/>
      <c r="K127" s="20">
        <f>SUM(I123,I124,I125,I126)</f>
        <v>84</v>
      </c>
      <c r="L127" s="20">
        <f>SUM(J123,J124,J125,J126)</f>
        <v>504</v>
      </c>
      <c r="M127" s="30"/>
    </row>
    <row r="128" spans="1:13" s="4" customFormat="1" ht="12.75">
      <c r="A128" s="11" t="s">
        <v>255</v>
      </c>
      <c r="B128" s="12" t="s">
        <v>256</v>
      </c>
      <c r="C128" s="13" t="s">
        <v>162</v>
      </c>
      <c r="D128" s="13" t="s">
        <v>257</v>
      </c>
      <c r="E128" s="76" t="s">
        <v>202</v>
      </c>
      <c r="F128" s="76"/>
      <c r="G128" s="76"/>
      <c r="H128" s="76"/>
      <c r="I128" s="19">
        <f t="shared" si="0"/>
        <v>17</v>
      </c>
      <c r="J128" s="40">
        <f t="shared" si="2"/>
        <v>102</v>
      </c>
      <c r="K128" s="15"/>
      <c r="L128" s="15"/>
      <c r="M128" s="29"/>
    </row>
    <row r="129" spans="1:13" s="4" customFormat="1" ht="12.75">
      <c r="A129" s="16"/>
      <c r="B129" s="17"/>
      <c r="C129" s="18" t="s">
        <v>146</v>
      </c>
      <c r="D129" s="18" t="s">
        <v>258</v>
      </c>
      <c r="E129" s="77" t="s">
        <v>202</v>
      </c>
      <c r="F129" s="77"/>
      <c r="G129" s="77"/>
      <c r="H129" s="77"/>
      <c r="I129" s="19">
        <f t="shared" si="0"/>
        <v>17</v>
      </c>
      <c r="J129" s="40">
        <f t="shared" si="2"/>
        <v>102</v>
      </c>
      <c r="K129" s="20"/>
      <c r="L129" s="20"/>
      <c r="M129" s="30"/>
    </row>
    <row r="130" spans="1:13" s="4" customFormat="1" ht="12.75">
      <c r="A130" s="16"/>
      <c r="B130" s="17"/>
      <c r="C130" s="18" t="s">
        <v>259</v>
      </c>
      <c r="D130" s="18" t="s">
        <v>260</v>
      </c>
      <c r="E130" s="77" t="s">
        <v>63</v>
      </c>
      <c r="F130" s="77"/>
      <c r="G130" s="77"/>
      <c r="H130" s="77"/>
      <c r="I130" s="19">
        <f t="shared" si="0"/>
        <v>24</v>
      </c>
      <c r="J130" s="40">
        <f t="shared" si="2"/>
        <v>144</v>
      </c>
      <c r="K130" s="20"/>
      <c r="L130" s="20"/>
      <c r="M130" s="30"/>
    </row>
    <row r="131" spans="1:13" s="4" customFormat="1" ht="12.75">
      <c r="A131" s="16"/>
      <c r="B131" s="17"/>
      <c r="C131" s="18" t="s">
        <v>261</v>
      </c>
      <c r="D131" s="18" t="s">
        <v>262</v>
      </c>
      <c r="E131" s="77" t="s">
        <v>107</v>
      </c>
      <c r="F131" s="77"/>
      <c r="G131" s="77"/>
      <c r="H131" s="77"/>
      <c r="I131" s="19">
        <f t="shared" si="0"/>
        <v>30</v>
      </c>
      <c r="J131" s="40">
        <f t="shared" si="2"/>
        <v>180</v>
      </c>
      <c r="K131" s="20"/>
      <c r="L131" s="20"/>
      <c r="M131" s="30"/>
    </row>
    <row r="132" spans="1:13" s="4" customFormat="1" ht="12.75">
      <c r="A132" s="16"/>
      <c r="B132" s="17"/>
      <c r="C132" s="18" t="s">
        <v>250</v>
      </c>
      <c r="D132" s="18" t="s">
        <v>263</v>
      </c>
      <c r="E132" s="77" t="s">
        <v>74</v>
      </c>
      <c r="F132" s="77"/>
      <c r="G132" s="77"/>
      <c r="H132" s="77"/>
      <c r="I132" s="19">
        <f t="shared" si="0"/>
        <v>33</v>
      </c>
      <c r="J132" s="40">
        <f t="shared" si="2"/>
        <v>198</v>
      </c>
      <c r="K132" s="20"/>
      <c r="L132" s="20"/>
      <c r="M132" s="30"/>
    </row>
    <row r="133" spans="1:13" s="4" customFormat="1" ht="12.75">
      <c r="A133" s="16"/>
      <c r="B133" s="17"/>
      <c r="C133" s="18" t="s">
        <v>264</v>
      </c>
      <c r="D133" s="18" t="s">
        <v>265</v>
      </c>
      <c r="E133" s="77" t="s">
        <v>66</v>
      </c>
      <c r="F133" s="77"/>
      <c r="G133" s="77"/>
      <c r="H133" s="77"/>
      <c r="I133" s="19">
        <f t="shared" si="0"/>
        <v>19</v>
      </c>
      <c r="J133" s="40">
        <f t="shared" si="2"/>
        <v>114</v>
      </c>
      <c r="K133" s="20"/>
      <c r="L133" s="20"/>
      <c r="M133" s="30"/>
    </row>
    <row r="134" spans="1:13" s="4" customFormat="1" ht="12.75">
      <c r="A134" s="16"/>
      <c r="B134" s="17"/>
      <c r="C134" s="18" t="s">
        <v>304</v>
      </c>
      <c r="D134" s="18" t="s">
        <v>305</v>
      </c>
      <c r="E134" s="18" t="s">
        <v>28</v>
      </c>
      <c r="F134" s="18"/>
      <c r="G134" s="18"/>
      <c r="H134" s="18"/>
      <c r="I134" s="19">
        <f t="shared" si="0"/>
        <v>3</v>
      </c>
      <c r="J134" s="40">
        <f t="shared" si="2"/>
        <v>18</v>
      </c>
      <c r="K134" s="20"/>
      <c r="L134" s="20"/>
      <c r="M134" s="30"/>
    </row>
    <row r="135" spans="1:13" s="4" customFormat="1" ht="12.75">
      <c r="A135" s="16"/>
      <c r="B135" s="17"/>
      <c r="C135" s="18" t="s">
        <v>266</v>
      </c>
      <c r="D135" s="18" t="s">
        <v>267</v>
      </c>
      <c r="E135" s="77" t="s">
        <v>31</v>
      </c>
      <c r="F135" s="77"/>
      <c r="G135" s="77"/>
      <c r="H135" s="77"/>
      <c r="I135" s="19">
        <f t="shared" si="0"/>
        <v>16</v>
      </c>
      <c r="J135" s="40">
        <f t="shared" si="2"/>
        <v>96</v>
      </c>
      <c r="K135" s="20"/>
      <c r="L135" s="20"/>
      <c r="M135" s="30"/>
    </row>
    <row r="136" spans="1:13" s="4" customFormat="1" ht="12.75">
      <c r="A136" s="16"/>
      <c r="B136" s="17"/>
      <c r="C136" s="18" t="s">
        <v>268</v>
      </c>
      <c r="D136" s="18" t="s">
        <v>269</v>
      </c>
      <c r="E136" s="77" t="s">
        <v>47</v>
      </c>
      <c r="F136" s="77"/>
      <c r="G136" s="77"/>
      <c r="H136" s="77"/>
      <c r="I136" s="19">
        <f t="shared" si="0"/>
        <v>8</v>
      </c>
      <c r="J136" s="40">
        <f t="shared" si="2"/>
        <v>48</v>
      </c>
      <c r="K136" s="20"/>
      <c r="L136" s="20"/>
      <c r="M136" s="30"/>
    </row>
    <row r="137" spans="1:13" s="4" customFormat="1" ht="13.5" thickBot="1">
      <c r="A137" s="21"/>
      <c r="B137" s="22"/>
      <c r="C137" s="23"/>
      <c r="D137" s="23"/>
      <c r="E137" s="23"/>
      <c r="F137" s="23"/>
      <c r="G137" s="23"/>
      <c r="H137" s="23"/>
      <c r="I137" s="24"/>
      <c r="J137" s="41"/>
      <c r="K137" s="25">
        <f>SUM(I128,I129,I130,I131,I132,I133,I134,I135,I136)</f>
        <v>167</v>
      </c>
      <c r="L137" s="25">
        <f>SUM(J128,J129,J130,J131,J132,J133,J134,J135,J136)</f>
        <v>1002</v>
      </c>
      <c r="M137" s="31"/>
    </row>
    <row r="138" spans="1:13" s="4" customFormat="1" ht="12.75">
      <c r="A138" s="11" t="s">
        <v>270</v>
      </c>
      <c r="B138" s="12" t="s">
        <v>271</v>
      </c>
      <c r="C138" s="13" t="s">
        <v>272</v>
      </c>
      <c r="D138" s="13" t="s">
        <v>273</v>
      </c>
      <c r="E138" s="76" t="s">
        <v>98</v>
      </c>
      <c r="F138" s="76"/>
      <c r="G138" s="76"/>
      <c r="H138" s="76"/>
      <c r="I138" s="14">
        <f t="shared" si="0"/>
        <v>27</v>
      </c>
      <c r="J138" s="39">
        <f t="shared" si="2"/>
        <v>162</v>
      </c>
      <c r="K138" s="15"/>
      <c r="L138" s="15"/>
      <c r="M138" s="29"/>
    </row>
    <row r="139" spans="1:13" s="4" customFormat="1" ht="12.75">
      <c r="A139" s="16"/>
      <c r="B139" s="17"/>
      <c r="C139" s="18" t="s">
        <v>274</v>
      </c>
      <c r="D139" s="18" t="s">
        <v>275</v>
      </c>
      <c r="E139" s="77" t="s">
        <v>160</v>
      </c>
      <c r="F139" s="77"/>
      <c r="G139" s="77"/>
      <c r="H139" s="77"/>
      <c r="I139" s="19">
        <f t="shared" si="0"/>
        <v>18</v>
      </c>
      <c r="J139" s="40">
        <f t="shared" si="2"/>
        <v>108</v>
      </c>
      <c r="K139" s="20"/>
      <c r="L139" s="20"/>
      <c r="M139" s="30"/>
    </row>
    <row r="140" spans="1:13" s="4" customFormat="1" ht="12.75">
      <c r="A140" s="16"/>
      <c r="B140" s="17"/>
      <c r="C140" s="18" t="s">
        <v>246</v>
      </c>
      <c r="D140" s="18" t="s">
        <v>276</v>
      </c>
      <c r="E140" s="77" t="s">
        <v>59</v>
      </c>
      <c r="F140" s="77"/>
      <c r="G140" s="77"/>
      <c r="H140" s="77"/>
      <c r="I140" s="19">
        <f t="shared" si="0"/>
        <v>23</v>
      </c>
      <c r="J140" s="40">
        <f t="shared" si="2"/>
        <v>138</v>
      </c>
      <c r="K140" s="20"/>
      <c r="L140" s="20"/>
      <c r="M140" s="30"/>
    </row>
    <row r="141" spans="1:13" s="4" customFormat="1" ht="12.75">
      <c r="A141" s="16"/>
      <c r="B141" s="17"/>
      <c r="C141" s="18" t="s">
        <v>23</v>
      </c>
      <c r="D141" s="18" t="s">
        <v>22</v>
      </c>
      <c r="E141" s="77" t="s">
        <v>111</v>
      </c>
      <c r="F141" s="77"/>
      <c r="G141" s="77"/>
      <c r="H141" s="77"/>
      <c r="I141" s="19">
        <f t="shared" si="0"/>
        <v>21</v>
      </c>
      <c r="J141" s="40">
        <f t="shared" si="2"/>
        <v>126</v>
      </c>
      <c r="K141" s="20"/>
      <c r="L141" s="20"/>
      <c r="M141" s="30"/>
    </row>
    <row r="142" spans="1:13" s="4" customFormat="1" ht="13.5" thickBot="1">
      <c r="A142" s="21"/>
      <c r="B142" s="22"/>
      <c r="C142" s="23"/>
      <c r="D142" s="23"/>
      <c r="E142" s="23"/>
      <c r="F142" s="23"/>
      <c r="G142" s="23"/>
      <c r="H142" s="23"/>
      <c r="I142" s="24"/>
      <c r="J142" s="41"/>
      <c r="K142" s="25">
        <f>SUM(I138,I139,I140,I141)</f>
        <v>89</v>
      </c>
      <c r="L142" s="25">
        <f>SUM(J138,J139,J140,J141)</f>
        <v>534</v>
      </c>
      <c r="M142" s="31"/>
    </row>
    <row r="143" spans="1:13" s="4" customFormat="1" ht="12.75">
      <c r="A143" s="11" t="s">
        <v>277</v>
      </c>
      <c r="B143" s="12" t="s">
        <v>278</v>
      </c>
      <c r="C143" s="13" t="s">
        <v>279</v>
      </c>
      <c r="D143" s="13" t="s">
        <v>280</v>
      </c>
      <c r="E143" s="76" t="s">
        <v>205</v>
      </c>
      <c r="F143" s="76"/>
      <c r="G143" s="76"/>
      <c r="H143" s="76"/>
      <c r="I143" s="14">
        <f t="shared" si="0"/>
        <v>7</v>
      </c>
      <c r="J143" s="39">
        <f t="shared" si="2"/>
        <v>42</v>
      </c>
      <c r="K143" s="15"/>
      <c r="L143" s="15"/>
      <c r="M143" s="29"/>
    </row>
    <row r="144" spans="1:13" s="4" customFormat="1" ht="12.75">
      <c r="A144" s="16"/>
      <c r="B144" s="17"/>
      <c r="C144" s="18" t="s">
        <v>281</v>
      </c>
      <c r="D144" s="18" t="s">
        <v>282</v>
      </c>
      <c r="E144" s="77" t="s">
        <v>48</v>
      </c>
      <c r="F144" s="77"/>
      <c r="G144" s="77"/>
      <c r="H144" s="77"/>
      <c r="I144" s="19">
        <f t="shared" si="0"/>
        <v>11</v>
      </c>
      <c r="J144" s="40">
        <f t="shared" si="2"/>
        <v>66</v>
      </c>
      <c r="K144" s="20"/>
      <c r="L144" s="20"/>
      <c r="M144" s="30"/>
    </row>
    <row r="145" spans="1:13" s="4" customFormat="1" ht="12.75">
      <c r="A145" s="16"/>
      <c r="B145" s="17"/>
      <c r="C145" s="18" t="s">
        <v>283</v>
      </c>
      <c r="D145" s="18" t="s">
        <v>62</v>
      </c>
      <c r="E145" s="77" t="s">
        <v>47</v>
      </c>
      <c r="F145" s="77"/>
      <c r="G145" s="77"/>
      <c r="H145" s="77"/>
      <c r="I145" s="19">
        <f t="shared" si="0"/>
        <v>8</v>
      </c>
      <c r="J145" s="40">
        <f t="shared" si="2"/>
        <v>48</v>
      </c>
      <c r="K145" s="20"/>
      <c r="L145" s="20"/>
      <c r="M145" s="30"/>
    </row>
    <row r="146" spans="1:13" s="4" customFormat="1" ht="12.75">
      <c r="A146" s="16"/>
      <c r="B146" s="17"/>
      <c r="C146" s="18" t="s">
        <v>284</v>
      </c>
      <c r="D146" s="18" t="s">
        <v>285</v>
      </c>
      <c r="E146" s="77" t="s">
        <v>47</v>
      </c>
      <c r="F146" s="77"/>
      <c r="G146" s="77"/>
      <c r="H146" s="77"/>
      <c r="I146" s="19">
        <f t="shared" si="0"/>
        <v>8</v>
      </c>
      <c r="J146" s="40">
        <f t="shared" si="2"/>
        <v>48</v>
      </c>
      <c r="K146" s="20"/>
      <c r="L146" s="20"/>
      <c r="M146" s="30"/>
    </row>
    <row r="147" spans="1:13" s="4" customFormat="1" ht="12.75">
      <c r="A147" s="16"/>
      <c r="B147" s="17"/>
      <c r="C147" s="18" t="s">
        <v>286</v>
      </c>
      <c r="D147" s="18" t="s">
        <v>287</v>
      </c>
      <c r="E147" s="77" t="s">
        <v>47</v>
      </c>
      <c r="F147" s="77"/>
      <c r="G147" s="77"/>
      <c r="H147" s="77"/>
      <c r="I147" s="19">
        <f t="shared" si="0"/>
        <v>8</v>
      </c>
      <c r="J147" s="40">
        <f t="shared" si="2"/>
        <v>48</v>
      </c>
      <c r="K147" s="20"/>
      <c r="L147" s="20"/>
      <c r="M147" s="30"/>
    </row>
    <row r="148" spans="1:13" s="4" customFormat="1" ht="12.75">
      <c r="A148" s="16"/>
      <c r="B148" s="17"/>
      <c r="C148" s="18" t="s">
        <v>268</v>
      </c>
      <c r="D148" s="18" t="s">
        <v>288</v>
      </c>
      <c r="E148" s="77" t="s">
        <v>47</v>
      </c>
      <c r="F148" s="77"/>
      <c r="G148" s="77"/>
      <c r="H148" s="77"/>
      <c r="I148" s="19">
        <f t="shared" si="0"/>
        <v>8</v>
      </c>
      <c r="J148" s="40">
        <f t="shared" si="2"/>
        <v>48</v>
      </c>
      <c r="K148" s="20"/>
      <c r="L148" s="20"/>
      <c r="M148" s="30"/>
    </row>
    <row r="149" spans="1:13" s="4" customFormat="1" ht="12.75">
      <c r="A149" s="16"/>
      <c r="B149" s="17"/>
      <c r="C149" s="18" t="s">
        <v>289</v>
      </c>
      <c r="D149" s="18" t="s">
        <v>290</v>
      </c>
      <c r="E149" s="77" t="s">
        <v>48</v>
      </c>
      <c r="F149" s="77"/>
      <c r="G149" s="77"/>
      <c r="H149" s="77"/>
      <c r="I149" s="19">
        <f t="shared" si="0"/>
        <v>11</v>
      </c>
      <c r="J149" s="40">
        <f t="shared" si="2"/>
        <v>66</v>
      </c>
      <c r="K149" s="20"/>
      <c r="L149" s="20"/>
      <c r="M149" s="30"/>
    </row>
    <row r="150" spans="1:13" s="4" customFormat="1" ht="12.75">
      <c r="A150" s="16"/>
      <c r="B150" s="17"/>
      <c r="C150" s="18" t="s">
        <v>291</v>
      </c>
      <c r="D150" s="18" t="s">
        <v>292</v>
      </c>
      <c r="E150" s="77" t="s">
        <v>148</v>
      </c>
      <c r="F150" s="77"/>
      <c r="G150" s="77"/>
      <c r="H150" s="77"/>
      <c r="I150" s="19">
        <f t="shared" si="0"/>
        <v>12</v>
      </c>
      <c r="J150" s="40">
        <f t="shared" si="2"/>
        <v>72</v>
      </c>
      <c r="K150" s="20"/>
      <c r="L150" s="20"/>
      <c r="M150" s="30"/>
    </row>
    <row r="151" spans="1:13" s="4" customFormat="1" ht="12.75">
      <c r="A151" s="16"/>
      <c r="B151" s="17"/>
      <c r="C151" s="18" t="s">
        <v>286</v>
      </c>
      <c r="D151" s="18" t="s">
        <v>293</v>
      </c>
      <c r="E151" s="77" t="s">
        <v>47</v>
      </c>
      <c r="F151" s="77"/>
      <c r="G151" s="77"/>
      <c r="H151" s="77"/>
      <c r="I151" s="19">
        <f t="shared" si="0"/>
        <v>8</v>
      </c>
      <c r="J151" s="40">
        <f t="shared" si="2"/>
        <v>48</v>
      </c>
      <c r="K151" s="20"/>
      <c r="L151" s="20"/>
      <c r="M151" s="30"/>
    </row>
    <row r="152" spans="1:13" s="4" customFormat="1" ht="12.75">
      <c r="A152" s="16"/>
      <c r="B152" s="17"/>
      <c r="C152" s="18" t="s">
        <v>294</v>
      </c>
      <c r="D152" s="18" t="s">
        <v>295</v>
      </c>
      <c r="E152" s="77" t="s">
        <v>28</v>
      </c>
      <c r="F152" s="77"/>
      <c r="G152" s="77"/>
      <c r="H152" s="77"/>
      <c r="I152" s="19">
        <f t="shared" si="0"/>
        <v>3</v>
      </c>
      <c r="J152" s="40">
        <f t="shared" si="2"/>
        <v>18</v>
      </c>
      <c r="K152" s="20"/>
      <c r="L152" s="20"/>
      <c r="M152" s="30"/>
    </row>
    <row r="153" spans="1:13" s="4" customFormat="1" ht="13.5" thickBot="1">
      <c r="A153" s="21"/>
      <c r="B153" s="22"/>
      <c r="C153" s="23"/>
      <c r="D153" s="23"/>
      <c r="E153" s="23"/>
      <c r="F153" s="23"/>
      <c r="G153" s="23"/>
      <c r="H153" s="23"/>
      <c r="I153" s="24"/>
      <c r="J153" s="41"/>
      <c r="K153" s="25">
        <f>SUM(I143,I144,I145,I146,I147,I148,I149,I150,I151,I152)</f>
        <v>84</v>
      </c>
      <c r="L153" s="25">
        <f>SUM(J143:J152)</f>
        <v>504</v>
      </c>
      <c r="M153" s="31"/>
    </row>
    <row r="154" spans="1:13" s="4" customFormat="1" ht="12.75">
      <c r="A154" s="11" t="s">
        <v>320</v>
      </c>
      <c r="B154" s="12" t="s">
        <v>306</v>
      </c>
      <c r="C154" s="13" t="s">
        <v>307</v>
      </c>
      <c r="D154" s="13" t="s">
        <v>308</v>
      </c>
      <c r="E154" s="76" t="s">
        <v>90</v>
      </c>
      <c r="F154" s="76"/>
      <c r="G154" s="76"/>
      <c r="H154" s="76"/>
      <c r="I154" s="14">
        <f t="shared" si="0"/>
        <v>26</v>
      </c>
      <c r="J154" s="39">
        <f t="shared" si="2"/>
        <v>156</v>
      </c>
      <c r="K154" s="15"/>
      <c r="L154" s="15"/>
      <c r="M154" s="29"/>
    </row>
    <row r="155" spans="1:13" s="4" customFormat="1" ht="12.75">
      <c r="A155" s="16"/>
      <c r="B155" s="17"/>
      <c r="C155" s="18" t="s">
        <v>309</v>
      </c>
      <c r="D155" s="18" t="s">
        <v>310</v>
      </c>
      <c r="E155" s="77" t="s">
        <v>47</v>
      </c>
      <c r="F155" s="77"/>
      <c r="G155" s="77"/>
      <c r="H155" s="77"/>
      <c r="I155" s="19">
        <f t="shared" si="0"/>
        <v>8</v>
      </c>
      <c r="J155" s="40">
        <f t="shared" si="2"/>
        <v>48</v>
      </c>
      <c r="K155" s="20"/>
      <c r="L155" s="20"/>
      <c r="M155" s="30"/>
    </row>
    <row r="156" spans="1:13" s="4" customFormat="1" ht="12.75">
      <c r="A156" s="16"/>
      <c r="B156" s="17"/>
      <c r="C156" s="18" t="s">
        <v>311</v>
      </c>
      <c r="D156" s="18" t="s">
        <v>312</v>
      </c>
      <c r="E156" s="77" t="s">
        <v>157</v>
      </c>
      <c r="F156" s="77"/>
      <c r="G156" s="77"/>
      <c r="H156" s="77"/>
      <c r="I156" s="19">
        <f t="shared" si="0"/>
        <v>6</v>
      </c>
      <c r="J156" s="40">
        <f t="shared" si="2"/>
        <v>36</v>
      </c>
      <c r="K156" s="20"/>
      <c r="L156" s="20"/>
      <c r="M156" s="30"/>
    </row>
    <row r="157" spans="1:13" s="4" customFormat="1" ht="12.75">
      <c r="A157" s="16"/>
      <c r="B157" s="17"/>
      <c r="C157" s="18" t="s">
        <v>313</v>
      </c>
      <c r="D157" s="18" t="s">
        <v>314</v>
      </c>
      <c r="E157" s="18" t="s">
        <v>28</v>
      </c>
      <c r="F157" s="18"/>
      <c r="G157" s="18"/>
      <c r="H157" s="18"/>
      <c r="I157" s="19">
        <f t="shared" si="0"/>
        <v>3</v>
      </c>
      <c r="J157" s="40">
        <f t="shared" si="2"/>
        <v>18</v>
      </c>
      <c r="K157" s="20"/>
      <c r="L157" s="20"/>
      <c r="M157" s="30"/>
    </row>
    <row r="158" spans="1:13" s="4" customFormat="1" ht="12.75">
      <c r="A158" s="16"/>
      <c r="B158" s="17"/>
      <c r="C158" s="18" t="s">
        <v>231</v>
      </c>
      <c r="D158" s="18" t="s">
        <v>315</v>
      </c>
      <c r="E158" s="77" t="s">
        <v>316</v>
      </c>
      <c r="F158" s="77"/>
      <c r="G158" s="77"/>
      <c r="H158" s="77"/>
      <c r="I158" s="19">
        <f t="shared" si="0"/>
        <v>13</v>
      </c>
      <c r="J158" s="40">
        <f t="shared" si="2"/>
        <v>78</v>
      </c>
      <c r="K158" s="20"/>
      <c r="L158" s="20"/>
      <c r="M158" s="30"/>
    </row>
    <row r="159" spans="1:13" s="4" customFormat="1" ht="12.75">
      <c r="A159" s="16"/>
      <c r="B159" s="17"/>
      <c r="C159" s="18" t="s">
        <v>317</v>
      </c>
      <c r="D159" s="18" t="s">
        <v>318</v>
      </c>
      <c r="E159" s="18"/>
      <c r="F159" s="18" t="s">
        <v>239</v>
      </c>
      <c r="G159" s="18"/>
      <c r="H159" s="18"/>
      <c r="I159" s="19">
        <f t="shared" si="0"/>
        <v>5</v>
      </c>
      <c r="J159" s="40">
        <f t="shared" si="2"/>
        <v>30</v>
      </c>
      <c r="K159" s="20"/>
      <c r="L159" s="20"/>
      <c r="M159" s="30"/>
    </row>
    <row r="160" spans="1:13" s="4" customFormat="1" ht="12.75">
      <c r="A160" s="16"/>
      <c r="B160" s="17"/>
      <c r="C160" s="18" t="s">
        <v>26</v>
      </c>
      <c r="D160" s="18" t="s">
        <v>319</v>
      </c>
      <c r="E160" s="18" t="s">
        <v>239</v>
      </c>
      <c r="F160" s="18"/>
      <c r="G160" s="18"/>
      <c r="H160" s="18"/>
      <c r="I160" s="19">
        <f t="shared" si="0"/>
        <v>5</v>
      </c>
      <c r="J160" s="40">
        <f t="shared" si="2"/>
        <v>30</v>
      </c>
      <c r="K160" s="20"/>
      <c r="L160" s="20"/>
      <c r="M160" s="30"/>
    </row>
    <row r="161" spans="1:13" s="4" customFormat="1" ht="12.75">
      <c r="A161" s="16"/>
      <c r="B161" s="17"/>
      <c r="C161" s="18" t="s">
        <v>237</v>
      </c>
      <c r="D161" s="18" t="s">
        <v>347</v>
      </c>
      <c r="E161" s="77" t="s">
        <v>148</v>
      </c>
      <c r="F161" s="77"/>
      <c r="G161" s="77"/>
      <c r="H161" s="77"/>
      <c r="I161" s="19">
        <f t="shared" si="0"/>
        <v>12</v>
      </c>
      <c r="J161" s="40">
        <f t="shared" si="2"/>
        <v>72</v>
      </c>
      <c r="K161" s="20"/>
      <c r="L161" s="20"/>
      <c r="M161" s="30"/>
    </row>
    <row r="162" spans="1:13" s="4" customFormat="1" ht="13.5" thickBot="1">
      <c r="A162" s="21"/>
      <c r="B162" s="22"/>
      <c r="C162" s="23"/>
      <c r="D162" s="23"/>
      <c r="E162" s="23"/>
      <c r="F162" s="23"/>
      <c r="G162" s="23"/>
      <c r="H162" s="23"/>
      <c r="I162" s="24"/>
      <c r="J162" s="41"/>
      <c r="K162" s="25">
        <f>SUM(I154,I155,I156,I158,I157,I159,I160,I161)</f>
        <v>78</v>
      </c>
      <c r="L162" s="25">
        <f>SUM(J154,J155,J156,J157,J158,J159,J160,J161)</f>
        <v>468</v>
      </c>
      <c r="M162" s="31"/>
    </row>
    <row r="163" spans="1:13" s="4" customFormat="1" ht="12.75">
      <c r="A163" s="11" t="s">
        <v>91</v>
      </c>
      <c r="B163" s="12" t="s">
        <v>1</v>
      </c>
      <c r="C163" s="53" t="s">
        <v>27</v>
      </c>
      <c r="D163" s="53" t="s">
        <v>18</v>
      </c>
      <c r="E163" s="53">
        <v>11</v>
      </c>
      <c r="F163" s="53"/>
      <c r="G163" s="53">
        <v>9</v>
      </c>
      <c r="H163" s="54">
        <v>10</v>
      </c>
      <c r="I163" s="51">
        <f>E163+F163+G163+H163</f>
        <v>30</v>
      </c>
      <c r="J163" s="51">
        <f>I163*6</f>
        <v>180</v>
      </c>
      <c r="K163" s="36"/>
      <c r="L163" s="37"/>
      <c r="M163" s="32" t="s">
        <v>12</v>
      </c>
    </row>
    <row r="164" spans="1:13" s="4" customFormat="1" ht="12.75">
      <c r="A164" s="16"/>
      <c r="B164" s="35"/>
      <c r="C164" s="55" t="s">
        <v>26</v>
      </c>
      <c r="D164" s="55" t="s">
        <v>19</v>
      </c>
      <c r="E164" s="55">
        <v>10</v>
      </c>
      <c r="F164" s="55"/>
      <c r="G164" s="55"/>
      <c r="H164" s="55"/>
      <c r="I164" s="52">
        <f>E164+F164+G164+H164</f>
        <v>10</v>
      </c>
      <c r="J164" s="52">
        <f>I164*6</f>
        <v>60</v>
      </c>
      <c r="K164" s="9"/>
      <c r="L164" s="38"/>
      <c r="M164" s="32"/>
    </row>
    <row r="165" spans="1:13" s="4" customFormat="1" ht="12.75">
      <c r="A165" s="16"/>
      <c r="B165" s="35"/>
      <c r="C165" s="55" t="s">
        <v>25</v>
      </c>
      <c r="D165" s="55" t="s">
        <v>20</v>
      </c>
      <c r="E165" s="55">
        <v>6</v>
      </c>
      <c r="F165" s="55">
        <v>9</v>
      </c>
      <c r="G165" s="55"/>
      <c r="H165" s="55" t="s">
        <v>47</v>
      </c>
      <c r="I165" s="52">
        <f>E165+F165+G165+H165</f>
        <v>23</v>
      </c>
      <c r="J165" s="52">
        <f>I165*6</f>
        <v>138</v>
      </c>
      <c r="K165" s="9"/>
      <c r="L165" s="38"/>
      <c r="M165" s="32"/>
    </row>
    <row r="166" spans="1:13" s="4" customFormat="1" ht="12.75">
      <c r="A166" s="16"/>
      <c r="B166" s="35"/>
      <c r="C166" s="55" t="s">
        <v>24</v>
      </c>
      <c r="D166" s="56" t="s">
        <v>21</v>
      </c>
      <c r="E166" s="55"/>
      <c r="F166" s="55">
        <v>10</v>
      </c>
      <c r="G166" s="55"/>
      <c r="H166" s="55" t="s">
        <v>95</v>
      </c>
      <c r="I166" s="52">
        <f>E166+F166+G166+H166</f>
        <v>19</v>
      </c>
      <c r="J166" s="52">
        <f>I166*6</f>
        <v>114</v>
      </c>
      <c r="K166" s="9"/>
      <c r="L166" s="38"/>
      <c r="M166" s="32"/>
    </row>
    <row r="167" spans="1:13" s="4" customFormat="1" ht="12.75">
      <c r="A167" s="16"/>
      <c r="B167" s="35"/>
      <c r="C167" s="55" t="s">
        <v>23</v>
      </c>
      <c r="D167" s="56" t="s">
        <v>22</v>
      </c>
      <c r="E167" s="55"/>
      <c r="F167" s="55"/>
      <c r="G167" s="55">
        <v>10</v>
      </c>
      <c r="H167" s="55"/>
      <c r="I167" s="52">
        <f>E167+F167+G167+H167</f>
        <v>10</v>
      </c>
      <c r="J167" s="52">
        <f>I167*6</f>
        <v>60</v>
      </c>
      <c r="K167" s="9"/>
      <c r="L167" s="38"/>
      <c r="M167" s="32"/>
    </row>
    <row r="168" spans="1:13" s="4" customFormat="1" ht="13.5" thickBot="1">
      <c r="A168" s="16"/>
      <c r="B168" s="35"/>
      <c r="C168" s="6"/>
      <c r="D168" s="6"/>
      <c r="E168" s="6"/>
      <c r="F168" s="6"/>
      <c r="G168" s="6"/>
      <c r="H168" s="6"/>
      <c r="I168" s="52"/>
      <c r="J168" s="52"/>
      <c r="K168" s="20">
        <f>SUM(I163:I168)</f>
        <v>92</v>
      </c>
      <c r="L168" s="57">
        <f>K168*6</f>
        <v>552</v>
      </c>
      <c r="M168" s="32"/>
    </row>
    <row r="169" spans="1:13" s="4" customFormat="1" ht="12.75">
      <c r="A169" s="11" t="s">
        <v>296</v>
      </c>
      <c r="B169" s="12" t="s">
        <v>297</v>
      </c>
      <c r="C169" s="13" t="s">
        <v>119</v>
      </c>
      <c r="D169" s="13" t="s">
        <v>298</v>
      </c>
      <c r="E169" s="76" t="s">
        <v>148</v>
      </c>
      <c r="F169" s="76"/>
      <c r="G169" s="76"/>
      <c r="H169" s="76"/>
      <c r="I169" s="14">
        <f t="shared" si="0"/>
        <v>12</v>
      </c>
      <c r="J169" s="39">
        <f t="shared" si="2"/>
        <v>72</v>
      </c>
      <c r="K169" s="15"/>
      <c r="L169" s="15"/>
      <c r="M169" s="29"/>
    </row>
    <row r="170" spans="1:13" s="4" customFormat="1" ht="12.75">
      <c r="A170" s="16"/>
      <c r="B170" s="17"/>
      <c r="C170" s="18" t="s">
        <v>128</v>
      </c>
      <c r="D170" s="18" t="s">
        <v>299</v>
      </c>
      <c r="E170" s="77" t="s">
        <v>28</v>
      </c>
      <c r="F170" s="77"/>
      <c r="G170" s="77"/>
      <c r="H170" s="77"/>
      <c r="I170" s="19">
        <f t="shared" si="0"/>
        <v>3</v>
      </c>
      <c r="J170" s="40">
        <f t="shared" si="2"/>
        <v>18</v>
      </c>
      <c r="K170" s="20"/>
      <c r="L170" s="20"/>
      <c r="M170" s="30"/>
    </row>
    <row r="171" spans="1:13" s="4" customFormat="1" ht="12.75">
      <c r="A171" s="16"/>
      <c r="B171" s="17"/>
      <c r="C171" s="18" t="s">
        <v>34</v>
      </c>
      <c r="D171" s="18" t="s">
        <v>300</v>
      </c>
      <c r="E171" s="77" t="s">
        <v>47</v>
      </c>
      <c r="F171" s="77"/>
      <c r="G171" s="77"/>
      <c r="H171" s="77"/>
      <c r="I171" s="19">
        <f t="shared" si="0"/>
        <v>8</v>
      </c>
      <c r="J171" s="40">
        <f t="shared" si="2"/>
        <v>48</v>
      </c>
      <c r="K171" s="20"/>
      <c r="L171" s="20"/>
      <c r="M171" s="30"/>
    </row>
    <row r="172" spans="1:13" s="4" customFormat="1" ht="12.75">
      <c r="A172" s="16"/>
      <c r="B172" s="17"/>
      <c r="C172" s="18" t="s">
        <v>54</v>
      </c>
      <c r="D172" s="18" t="s">
        <v>301</v>
      </c>
      <c r="E172" s="77" t="s">
        <v>48</v>
      </c>
      <c r="F172" s="77"/>
      <c r="G172" s="77"/>
      <c r="H172" s="77"/>
      <c r="I172" s="19">
        <f t="shared" si="0"/>
        <v>11</v>
      </c>
      <c r="J172" s="40">
        <f t="shared" si="2"/>
        <v>66</v>
      </c>
      <c r="K172" s="20"/>
      <c r="L172" s="20"/>
      <c r="M172" s="30"/>
    </row>
    <row r="173" spans="1:13" s="4" customFormat="1" ht="12.75">
      <c r="A173" s="16"/>
      <c r="B173" s="17"/>
      <c r="C173" s="18" t="s">
        <v>167</v>
      </c>
      <c r="D173" s="18" t="s">
        <v>302</v>
      </c>
      <c r="E173" s="77" t="s">
        <v>121</v>
      </c>
      <c r="F173" s="77"/>
      <c r="G173" s="77"/>
      <c r="H173" s="77"/>
      <c r="I173" s="19">
        <f>E173+F173+G173+H173</f>
        <v>31</v>
      </c>
      <c r="J173" s="40">
        <f>I173*6</f>
        <v>186</v>
      </c>
      <c r="K173" s="20"/>
      <c r="L173" s="20"/>
      <c r="M173" s="30"/>
    </row>
    <row r="174" spans="1:13" s="4" customFormat="1" ht="12.75">
      <c r="A174" s="58"/>
      <c r="B174" s="45"/>
      <c r="C174" s="46" t="s">
        <v>54</v>
      </c>
      <c r="D174" s="46" t="s">
        <v>303</v>
      </c>
      <c r="E174" s="79" t="s">
        <v>66</v>
      </c>
      <c r="F174" s="79"/>
      <c r="G174" s="79"/>
      <c r="H174" s="79"/>
      <c r="I174" s="19">
        <f>E174+F174+G174+H174</f>
        <v>19</v>
      </c>
      <c r="J174" s="40">
        <f>I174*6</f>
        <v>114</v>
      </c>
      <c r="K174" s="47"/>
      <c r="L174" s="47"/>
      <c r="M174" s="59"/>
    </row>
    <row r="175" spans="1:13" s="5" customFormat="1" ht="13.5" thickBot="1">
      <c r="A175" s="64"/>
      <c r="B175" s="65"/>
      <c r="C175" s="60"/>
      <c r="D175" s="60"/>
      <c r="E175" s="60"/>
      <c r="F175" s="60"/>
      <c r="G175" s="60"/>
      <c r="H175" s="61"/>
      <c r="I175" s="24"/>
      <c r="J175" s="41"/>
      <c r="K175" s="62">
        <f>SUM(I169,I170,I171,I172,I173,I174)</f>
        <v>84</v>
      </c>
      <c r="L175" s="62">
        <f>SUM(J169,J170,J171,J172,J173,J174)</f>
        <v>504</v>
      </c>
      <c r="M175" s="63"/>
    </row>
    <row r="176" spans="1:13" s="5" customFormat="1" ht="12.75">
      <c r="A176" s="45"/>
      <c r="B176" s="48"/>
      <c r="C176" s="7"/>
      <c r="D176" s="7"/>
      <c r="E176" s="7"/>
      <c r="F176" s="7"/>
      <c r="G176" s="7"/>
      <c r="H176" s="7"/>
      <c r="I176" s="7"/>
      <c r="J176" s="7"/>
      <c r="K176" s="49"/>
      <c r="L176" s="49"/>
      <c r="M176" s="50"/>
    </row>
    <row r="177" spans="1:13" s="5" customFormat="1" ht="12.75">
      <c r="A177" s="45"/>
      <c r="B177" s="48"/>
      <c r="C177" s="7"/>
      <c r="D177" s="7"/>
      <c r="E177" s="7"/>
      <c r="F177" s="7"/>
      <c r="G177" s="7"/>
      <c r="H177" s="7"/>
      <c r="I177" s="7"/>
      <c r="J177" s="7"/>
      <c r="K177" s="49"/>
      <c r="L177" s="49"/>
      <c r="M177" s="50"/>
    </row>
    <row r="178" spans="1:13" s="5" customFormat="1" ht="13.5" thickBot="1">
      <c r="A178" s="45"/>
      <c r="B178" s="48"/>
      <c r="C178" s="7"/>
      <c r="D178" s="7"/>
      <c r="E178" s="7"/>
      <c r="F178" s="7"/>
      <c r="G178" s="7"/>
      <c r="H178" s="7"/>
      <c r="I178" s="7"/>
      <c r="J178" s="7"/>
      <c r="K178" s="49"/>
      <c r="L178" s="49"/>
      <c r="M178" s="50"/>
    </row>
    <row r="179" spans="1:13" s="5" customFormat="1" ht="13.5" thickBot="1">
      <c r="A179" s="45"/>
      <c r="B179" s="48"/>
      <c r="C179" s="7"/>
      <c r="D179" s="7"/>
      <c r="E179" s="7"/>
      <c r="F179" s="7"/>
      <c r="G179" s="7"/>
      <c r="H179" s="7"/>
      <c r="I179" s="68" t="s">
        <v>350</v>
      </c>
      <c r="J179" s="69" t="s">
        <v>351</v>
      </c>
      <c r="K179" s="70">
        <f>SUM(K2:K175)</f>
        <v>2837</v>
      </c>
      <c r="L179" s="71">
        <f>SUM(L2:L175)</f>
        <v>17022</v>
      </c>
      <c r="M179" s="50"/>
    </row>
    <row r="180" spans="1:13" s="5" customFormat="1" ht="13.5" thickBot="1">
      <c r="A180" s="45"/>
      <c r="B180" s="48"/>
      <c r="C180" s="7"/>
      <c r="D180" s="7"/>
      <c r="E180" s="7"/>
      <c r="F180" s="7"/>
      <c r="G180" s="7"/>
      <c r="H180" s="7"/>
      <c r="I180" s="7"/>
      <c r="J180" s="7"/>
      <c r="K180" s="49"/>
      <c r="L180" s="49"/>
      <c r="M180" s="50"/>
    </row>
    <row r="181" spans="1:13" s="5" customFormat="1" ht="13.5" thickBot="1">
      <c r="A181" s="45"/>
      <c r="B181" s="48"/>
      <c r="C181" s="7"/>
      <c r="D181" s="7"/>
      <c r="E181" s="7"/>
      <c r="F181" s="7"/>
      <c r="G181" s="7"/>
      <c r="H181" s="7"/>
      <c r="I181" s="7"/>
      <c r="J181" s="72" t="s">
        <v>352</v>
      </c>
      <c r="K181" s="74">
        <f>K179*6</f>
        <v>17022</v>
      </c>
      <c r="L181" s="49"/>
      <c r="M181" s="50"/>
    </row>
    <row r="182" spans="1:13" s="5" customFormat="1" ht="13.5" thickBot="1">
      <c r="A182" s="4"/>
      <c r="B182" s="8"/>
      <c r="K182" s="75">
        <f>K181/32</f>
        <v>531.9375</v>
      </c>
      <c r="L182" s="73" t="s">
        <v>353</v>
      </c>
      <c r="M182" s="32"/>
    </row>
    <row r="183" spans="1:13" s="5" customFormat="1" ht="12.75">
      <c r="A183" s="4"/>
      <c r="B183" s="8"/>
      <c r="K183" s="10"/>
      <c r="L183" s="10"/>
      <c r="M183" s="32"/>
    </row>
    <row r="184" spans="1:13" s="5" customFormat="1" ht="12.75">
      <c r="A184" s="4"/>
      <c r="B184" s="8"/>
      <c r="K184" s="10"/>
      <c r="L184" s="10"/>
      <c r="M184" s="32"/>
    </row>
    <row r="185" spans="1:13" s="5" customFormat="1" ht="12.75">
      <c r="A185" s="4"/>
      <c r="B185" s="8"/>
      <c r="K185" s="10"/>
      <c r="L185" s="10"/>
      <c r="M185" s="32"/>
    </row>
    <row r="186" spans="1:13" s="5" customFormat="1" ht="12.75">
      <c r="A186" s="4"/>
      <c r="B186" s="8"/>
      <c r="K186" s="10"/>
      <c r="L186" s="10"/>
      <c r="M186" s="32"/>
    </row>
    <row r="187" spans="1:13" s="5" customFormat="1" ht="12.75">
      <c r="A187" s="4"/>
      <c r="B187" s="8"/>
      <c r="K187" s="10"/>
      <c r="L187" s="10"/>
      <c r="M187" s="32"/>
    </row>
    <row r="188" spans="1:13" s="5" customFormat="1" ht="12.75">
      <c r="A188" s="4"/>
      <c r="B188" s="8"/>
      <c r="K188" s="10"/>
      <c r="L188" s="10"/>
      <c r="M188" s="32"/>
    </row>
    <row r="189" spans="1:13" s="5" customFormat="1" ht="12.75">
      <c r="A189" s="4"/>
      <c r="B189" s="8"/>
      <c r="K189" s="10"/>
      <c r="L189" s="10"/>
      <c r="M189" s="32"/>
    </row>
    <row r="190" spans="1:13" s="5" customFormat="1" ht="12.75">
      <c r="A190" s="4"/>
      <c r="B190" s="8"/>
      <c r="K190" s="10"/>
      <c r="L190" s="10"/>
      <c r="M190" s="32"/>
    </row>
    <row r="191" spans="1:13" s="5" customFormat="1" ht="12.75">
      <c r="A191" s="4"/>
      <c r="B191" s="8"/>
      <c r="K191" s="10"/>
      <c r="L191" s="10"/>
      <c r="M191" s="32"/>
    </row>
    <row r="192" spans="1:13" s="5" customFormat="1" ht="12.75">
      <c r="A192" s="4"/>
      <c r="B192" s="8"/>
      <c r="K192" s="10"/>
      <c r="L192" s="10"/>
      <c r="M192" s="32"/>
    </row>
    <row r="193" spans="1:13" s="5" customFormat="1" ht="12.75">
      <c r="A193" s="4"/>
      <c r="B193" s="8"/>
      <c r="K193" s="10"/>
      <c r="L193" s="10"/>
      <c r="M193" s="32"/>
    </row>
    <row r="194" spans="1:13" s="5" customFormat="1" ht="12.75">
      <c r="A194" s="4"/>
      <c r="B194" s="8"/>
      <c r="K194" s="10"/>
      <c r="L194" s="10"/>
      <c r="M194" s="32"/>
    </row>
    <row r="195" spans="1:13" s="5" customFormat="1" ht="12.75">
      <c r="A195" s="4"/>
      <c r="B195" s="8"/>
      <c r="K195" s="10"/>
      <c r="L195" s="10"/>
      <c r="M195" s="32"/>
    </row>
    <row r="196" spans="1:13" s="5" customFormat="1" ht="12.75">
      <c r="A196" s="4"/>
      <c r="B196" s="8"/>
      <c r="K196" s="10"/>
      <c r="L196" s="10"/>
      <c r="M196" s="32"/>
    </row>
    <row r="197" spans="1:13" s="5" customFormat="1" ht="12.75">
      <c r="A197" s="4"/>
      <c r="B197" s="8"/>
      <c r="K197" s="10"/>
      <c r="L197" s="10"/>
      <c r="M197" s="32"/>
    </row>
    <row r="198" spans="1:13" s="5" customFormat="1" ht="12.75">
      <c r="A198" s="4"/>
      <c r="B198" s="8"/>
      <c r="K198" s="10"/>
      <c r="L198" s="10"/>
      <c r="M198" s="32"/>
    </row>
    <row r="199" spans="1:13" s="5" customFormat="1" ht="12.75">
      <c r="A199" s="4"/>
      <c r="B199" s="8"/>
      <c r="K199" s="10"/>
      <c r="L199" s="10"/>
      <c r="M199" s="32"/>
    </row>
    <row r="200" spans="1:13" s="5" customFormat="1" ht="12.75">
      <c r="A200" s="4"/>
      <c r="B200" s="8"/>
      <c r="K200" s="10"/>
      <c r="L200" s="10"/>
      <c r="M200" s="32"/>
    </row>
    <row r="201" spans="1:13" s="5" customFormat="1" ht="12.75">
      <c r="A201" s="4"/>
      <c r="B201" s="8"/>
      <c r="K201" s="10"/>
      <c r="L201" s="10"/>
      <c r="M201" s="32"/>
    </row>
    <row r="202" spans="1:13" s="5" customFormat="1" ht="12.75">
      <c r="A202" s="4"/>
      <c r="B202" s="8"/>
      <c r="K202" s="10"/>
      <c r="L202" s="10"/>
      <c r="M202" s="32"/>
    </row>
    <row r="203" spans="1:13" s="5" customFormat="1" ht="12.75">
      <c r="A203" s="4"/>
      <c r="B203" s="8"/>
      <c r="K203" s="10"/>
      <c r="L203" s="10"/>
      <c r="M203" s="32"/>
    </row>
    <row r="204" spans="1:13" s="5" customFormat="1" ht="12.75">
      <c r="A204" s="4"/>
      <c r="B204" s="8"/>
      <c r="K204" s="10"/>
      <c r="L204" s="10"/>
      <c r="M204" s="32"/>
    </row>
    <row r="205" spans="1:13" s="5" customFormat="1" ht="12.75">
      <c r="A205" s="4"/>
      <c r="B205" s="8"/>
      <c r="K205" s="10"/>
      <c r="L205" s="10"/>
      <c r="M205" s="32"/>
    </row>
    <row r="206" spans="1:13" s="5" customFormat="1" ht="12.75">
      <c r="A206" s="4"/>
      <c r="B206" s="8"/>
      <c r="K206" s="10"/>
      <c r="L206" s="10"/>
      <c r="M206" s="32"/>
    </row>
    <row r="207" spans="1:13" s="5" customFormat="1" ht="12.75">
      <c r="A207" s="4"/>
      <c r="B207" s="8"/>
      <c r="K207" s="10"/>
      <c r="L207" s="10"/>
      <c r="M207" s="32"/>
    </row>
    <row r="208" spans="1:13" s="5" customFormat="1" ht="12.75">
      <c r="A208" s="4"/>
      <c r="B208" s="8"/>
      <c r="K208" s="10"/>
      <c r="L208" s="10"/>
      <c r="M208" s="32"/>
    </row>
    <row r="209" spans="1:13" s="5" customFormat="1" ht="12.75">
      <c r="A209" s="4"/>
      <c r="B209" s="8"/>
      <c r="K209" s="10"/>
      <c r="L209" s="10"/>
      <c r="M209" s="32"/>
    </row>
    <row r="210" spans="1:13" s="5" customFormat="1" ht="12.75">
      <c r="A210" s="4"/>
      <c r="B210" s="8"/>
      <c r="K210" s="10"/>
      <c r="L210" s="10"/>
      <c r="M210" s="32"/>
    </row>
    <row r="211" spans="1:13" s="5" customFormat="1" ht="12.75">
      <c r="A211" s="4"/>
      <c r="B211" s="8"/>
      <c r="K211" s="10"/>
      <c r="L211" s="10"/>
      <c r="M211" s="32"/>
    </row>
    <row r="212" spans="1:13" s="5" customFormat="1" ht="12.75">
      <c r="A212" s="4"/>
      <c r="B212" s="8"/>
      <c r="K212" s="10"/>
      <c r="L212" s="10"/>
      <c r="M212" s="32"/>
    </row>
    <row r="213" spans="1:13" s="5" customFormat="1" ht="12.75">
      <c r="A213" s="4"/>
      <c r="B213" s="8"/>
      <c r="K213" s="10"/>
      <c r="L213" s="10"/>
      <c r="M213" s="32"/>
    </row>
    <row r="214" spans="1:13" s="5" customFormat="1" ht="12.75">
      <c r="A214" s="4"/>
      <c r="B214" s="8"/>
      <c r="K214" s="10"/>
      <c r="L214" s="10"/>
      <c r="M214" s="32"/>
    </row>
    <row r="215" spans="1:13" s="5" customFormat="1" ht="12.75">
      <c r="A215" s="4"/>
      <c r="B215" s="8"/>
      <c r="K215" s="10"/>
      <c r="L215" s="10"/>
      <c r="M215" s="32"/>
    </row>
    <row r="216" spans="1:13" s="5" customFormat="1" ht="12.75">
      <c r="A216" s="4"/>
      <c r="B216" s="8"/>
      <c r="K216" s="10"/>
      <c r="L216" s="10"/>
      <c r="M216" s="32"/>
    </row>
    <row r="217" spans="1:13" s="5" customFormat="1" ht="12.75">
      <c r="A217" s="4"/>
      <c r="B217" s="8"/>
      <c r="K217" s="10"/>
      <c r="L217" s="10"/>
      <c r="M217" s="32"/>
    </row>
    <row r="218" spans="1:13" s="5" customFormat="1" ht="12.75">
      <c r="A218" s="4"/>
      <c r="B218" s="8"/>
      <c r="K218" s="10"/>
      <c r="L218" s="10"/>
      <c r="M218" s="32"/>
    </row>
    <row r="219" spans="1:13" s="5" customFormat="1" ht="12.75">
      <c r="A219" s="4"/>
      <c r="B219" s="8"/>
      <c r="K219" s="10"/>
      <c r="L219" s="10"/>
      <c r="M219" s="32"/>
    </row>
    <row r="220" spans="1:13" s="5" customFormat="1" ht="12.75">
      <c r="A220" s="4"/>
      <c r="B220" s="8"/>
      <c r="K220" s="10"/>
      <c r="L220" s="10"/>
      <c r="M220" s="32"/>
    </row>
    <row r="221" spans="1:13" s="5" customFormat="1" ht="12.75">
      <c r="A221" s="4"/>
      <c r="B221" s="8"/>
      <c r="K221" s="10"/>
      <c r="L221" s="10"/>
      <c r="M221" s="32"/>
    </row>
    <row r="222" spans="1:13" s="5" customFormat="1" ht="12.75">
      <c r="A222" s="4"/>
      <c r="B222" s="8"/>
      <c r="K222" s="10"/>
      <c r="L222" s="10"/>
      <c r="M222" s="32"/>
    </row>
    <row r="223" spans="1:13" s="5" customFormat="1" ht="12.75">
      <c r="A223" s="4"/>
      <c r="B223" s="8"/>
      <c r="K223" s="10"/>
      <c r="L223" s="10"/>
      <c r="M223" s="32"/>
    </row>
    <row r="224" spans="1:13" s="5" customFormat="1" ht="12.75">
      <c r="A224" s="4"/>
      <c r="B224" s="8"/>
      <c r="K224" s="10"/>
      <c r="L224" s="10"/>
      <c r="M224" s="32"/>
    </row>
    <row r="225" spans="1:13" s="5" customFormat="1" ht="12.75">
      <c r="A225" s="4"/>
      <c r="B225" s="8"/>
      <c r="K225" s="10"/>
      <c r="L225" s="10"/>
      <c r="M225" s="32"/>
    </row>
    <row r="226" spans="1:13" s="5" customFormat="1" ht="12.75">
      <c r="A226" s="4"/>
      <c r="B226" s="8"/>
      <c r="K226" s="10"/>
      <c r="L226" s="10"/>
      <c r="M226" s="32"/>
    </row>
    <row r="227" spans="1:13" s="5" customFormat="1" ht="12.75">
      <c r="A227" s="4"/>
      <c r="B227" s="8"/>
      <c r="K227" s="10"/>
      <c r="L227" s="10"/>
      <c r="M227" s="32"/>
    </row>
    <row r="228" spans="1:13" s="5" customFormat="1" ht="12.75">
      <c r="A228" s="4"/>
      <c r="B228" s="8"/>
      <c r="K228" s="10"/>
      <c r="L228" s="10"/>
      <c r="M228" s="32"/>
    </row>
    <row r="229" spans="1:13" s="5" customFormat="1" ht="12.75">
      <c r="A229" s="4"/>
      <c r="B229" s="8"/>
      <c r="K229" s="10"/>
      <c r="L229" s="10"/>
      <c r="M229" s="32"/>
    </row>
    <row r="230" spans="1:13" s="5" customFormat="1" ht="12.75">
      <c r="A230" s="4"/>
      <c r="B230" s="8"/>
      <c r="K230" s="10"/>
      <c r="L230" s="10"/>
      <c r="M230" s="32"/>
    </row>
    <row r="231" spans="1:13" s="5" customFormat="1" ht="12.75">
      <c r="A231" s="4"/>
      <c r="B231" s="8"/>
      <c r="K231" s="10"/>
      <c r="L231" s="10"/>
      <c r="M231" s="32"/>
    </row>
    <row r="232" spans="1:13" s="5" customFormat="1" ht="12.75">
      <c r="A232" s="4"/>
      <c r="B232" s="8"/>
      <c r="K232" s="10"/>
      <c r="L232" s="10"/>
      <c r="M232" s="32"/>
    </row>
    <row r="233" spans="1:13" s="5" customFormat="1" ht="12.75">
      <c r="A233" s="4"/>
      <c r="B233" s="8"/>
      <c r="K233" s="10"/>
      <c r="L233" s="10"/>
      <c r="M233" s="32"/>
    </row>
    <row r="234" spans="1:13" s="5" customFormat="1" ht="12.75">
      <c r="A234" s="4"/>
      <c r="B234" s="8"/>
      <c r="K234" s="10"/>
      <c r="L234" s="10"/>
      <c r="M234" s="32"/>
    </row>
    <row r="235" spans="1:13" s="5" customFormat="1" ht="12.75">
      <c r="A235" s="4"/>
      <c r="B235" s="8"/>
      <c r="K235" s="10"/>
      <c r="L235" s="10"/>
      <c r="M235" s="32"/>
    </row>
    <row r="236" spans="1:13" s="5" customFormat="1" ht="12.75">
      <c r="A236" s="4"/>
      <c r="B236" s="8"/>
      <c r="K236" s="10"/>
      <c r="L236" s="10"/>
      <c r="M236" s="32"/>
    </row>
    <row r="237" spans="1:13" s="5" customFormat="1" ht="12.75">
      <c r="A237" s="4"/>
      <c r="B237" s="8"/>
      <c r="K237" s="10"/>
      <c r="L237" s="10"/>
      <c r="M237" s="32"/>
    </row>
    <row r="238" spans="1:13" s="5" customFormat="1" ht="12.75">
      <c r="A238" s="4"/>
      <c r="B238" s="8"/>
      <c r="K238" s="10"/>
      <c r="L238" s="10"/>
      <c r="M238" s="32"/>
    </row>
    <row r="239" spans="1:13" s="5" customFormat="1" ht="12.75">
      <c r="A239" s="4"/>
      <c r="B239" s="8"/>
      <c r="K239" s="10"/>
      <c r="L239" s="10"/>
      <c r="M239" s="32"/>
    </row>
    <row r="240" spans="1:13" s="5" customFormat="1" ht="12.75">
      <c r="A240" s="4"/>
      <c r="B240" s="8"/>
      <c r="K240" s="10"/>
      <c r="L240" s="10"/>
      <c r="M240" s="32"/>
    </row>
    <row r="241" spans="1:13" s="5" customFormat="1" ht="12.75">
      <c r="A241" s="4"/>
      <c r="B241" s="8"/>
      <c r="K241" s="10"/>
      <c r="L241" s="10"/>
      <c r="M241" s="32"/>
    </row>
    <row r="242" spans="1:13" s="5" customFormat="1" ht="12.75">
      <c r="A242" s="4"/>
      <c r="B242" s="8"/>
      <c r="K242" s="10"/>
      <c r="L242" s="10"/>
      <c r="M242" s="32"/>
    </row>
    <row r="243" spans="1:13" s="5" customFormat="1" ht="12.75">
      <c r="A243" s="4"/>
      <c r="B243" s="8"/>
      <c r="K243" s="10"/>
      <c r="L243" s="10"/>
      <c r="M243" s="32"/>
    </row>
    <row r="244" spans="1:13" s="5" customFormat="1" ht="12.75">
      <c r="A244" s="4"/>
      <c r="B244" s="8"/>
      <c r="K244" s="10"/>
      <c r="L244" s="10"/>
      <c r="M244" s="32"/>
    </row>
    <row r="245" spans="1:13" s="5" customFormat="1" ht="12.75">
      <c r="A245" s="4"/>
      <c r="B245" s="8"/>
      <c r="K245" s="10"/>
      <c r="L245" s="10"/>
      <c r="M245" s="32"/>
    </row>
    <row r="246" spans="1:13" s="5" customFormat="1" ht="12.75">
      <c r="A246" s="4"/>
      <c r="B246" s="8"/>
      <c r="K246" s="10"/>
      <c r="L246" s="10"/>
      <c r="M246" s="32"/>
    </row>
    <row r="247" spans="1:13" s="5" customFormat="1" ht="12.75">
      <c r="A247" s="4"/>
      <c r="B247" s="8"/>
      <c r="K247" s="10"/>
      <c r="L247" s="10"/>
      <c r="M247" s="32"/>
    </row>
    <row r="248" spans="1:13" s="5" customFormat="1" ht="12.75">
      <c r="A248" s="4"/>
      <c r="B248" s="8"/>
      <c r="K248" s="10"/>
      <c r="L248" s="10"/>
      <c r="M248" s="32"/>
    </row>
    <row r="249" spans="1:13" s="5" customFormat="1" ht="12.75">
      <c r="A249" s="4"/>
      <c r="B249" s="8"/>
      <c r="K249" s="10"/>
      <c r="L249" s="10"/>
      <c r="M249" s="32"/>
    </row>
    <row r="250" spans="1:13" s="5" customFormat="1" ht="12.75">
      <c r="A250" s="4"/>
      <c r="B250" s="8"/>
      <c r="K250" s="10"/>
      <c r="L250" s="10"/>
      <c r="M250" s="32"/>
    </row>
    <row r="251" spans="1:13" s="5" customFormat="1" ht="12.75">
      <c r="A251" s="4"/>
      <c r="B251" s="8"/>
      <c r="K251" s="10"/>
      <c r="L251" s="10"/>
      <c r="M251" s="32"/>
    </row>
    <row r="252" spans="1:13" s="5" customFormat="1" ht="12.75">
      <c r="A252" s="4"/>
      <c r="B252" s="8"/>
      <c r="K252" s="10"/>
      <c r="L252" s="10"/>
      <c r="M252" s="32"/>
    </row>
    <row r="253" spans="1:13" s="5" customFormat="1" ht="12.75">
      <c r="A253" s="4"/>
      <c r="B253" s="8"/>
      <c r="K253" s="10"/>
      <c r="L253" s="10"/>
      <c r="M253" s="32"/>
    </row>
    <row r="254" spans="1:13" s="5" customFormat="1" ht="12.75">
      <c r="A254" s="4"/>
      <c r="B254" s="8"/>
      <c r="K254" s="10"/>
      <c r="L254" s="10"/>
      <c r="M254" s="32"/>
    </row>
    <row r="255" spans="1:13" s="5" customFormat="1" ht="12.75">
      <c r="A255" s="4"/>
      <c r="B255" s="8"/>
      <c r="K255" s="10"/>
      <c r="L255" s="10"/>
      <c r="M255" s="32"/>
    </row>
    <row r="256" spans="1:13" s="5" customFormat="1" ht="12.75">
      <c r="A256" s="4"/>
      <c r="B256" s="8"/>
      <c r="K256" s="10"/>
      <c r="L256" s="10"/>
      <c r="M256" s="32"/>
    </row>
    <row r="257" spans="1:13" s="5" customFormat="1" ht="12.75">
      <c r="A257" s="4"/>
      <c r="B257" s="8"/>
      <c r="K257" s="10"/>
      <c r="L257" s="10"/>
      <c r="M257" s="32"/>
    </row>
    <row r="258" spans="1:13" s="5" customFormat="1" ht="12.75">
      <c r="A258" s="4"/>
      <c r="B258" s="8"/>
      <c r="K258" s="10"/>
      <c r="L258" s="10"/>
      <c r="M258" s="32"/>
    </row>
    <row r="259" spans="1:13" s="5" customFormat="1" ht="12.75">
      <c r="A259" s="4"/>
      <c r="B259" s="8"/>
      <c r="K259" s="10"/>
      <c r="L259" s="10"/>
      <c r="M259" s="32"/>
    </row>
    <row r="260" spans="1:13" s="5" customFormat="1" ht="12.75">
      <c r="A260" s="4"/>
      <c r="B260" s="8"/>
      <c r="K260" s="10"/>
      <c r="L260" s="10"/>
      <c r="M260" s="32"/>
    </row>
    <row r="261" spans="1:13" s="5" customFormat="1" ht="12.75">
      <c r="A261" s="4"/>
      <c r="B261" s="8"/>
      <c r="K261" s="10"/>
      <c r="L261" s="10"/>
      <c r="M261" s="32"/>
    </row>
    <row r="262" spans="1:13" s="5" customFormat="1" ht="12.75">
      <c r="A262" s="4"/>
      <c r="B262" s="8"/>
      <c r="K262" s="10"/>
      <c r="L262" s="10"/>
      <c r="M262" s="32"/>
    </row>
    <row r="263" spans="1:13" s="5" customFormat="1" ht="12.75">
      <c r="A263" s="4"/>
      <c r="B263" s="8"/>
      <c r="K263" s="10"/>
      <c r="L263" s="10"/>
      <c r="M263" s="32"/>
    </row>
    <row r="264" spans="1:13" s="5" customFormat="1" ht="12.75">
      <c r="A264" s="4"/>
      <c r="B264" s="8"/>
      <c r="K264" s="10"/>
      <c r="L264" s="10"/>
      <c r="M264" s="32"/>
    </row>
    <row r="265" spans="1:13" s="5" customFormat="1" ht="12.75">
      <c r="A265" s="4"/>
      <c r="B265" s="8"/>
      <c r="K265" s="10"/>
      <c r="L265" s="10"/>
      <c r="M265" s="32"/>
    </row>
    <row r="266" spans="1:13" s="5" customFormat="1" ht="12.75">
      <c r="A266" s="4"/>
      <c r="B266" s="8"/>
      <c r="K266" s="10"/>
      <c r="L266" s="10"/>
      <c r="M266" s="32"/>
    </row>
    <row r="267" spans="1:13" s="5" customFormat="1" ht="12.75">
      <c r="A267" s="4"/>
      <c r="B267" s="8"/>
      <c r="K267" s="10"/>
      <c r="L267" s="10"/>
      <c r="M267" s="32"/>
    </row>
    <row r="268" spans="1:13" s="5" customFormat="1" ht="12.75">
      <c r="A268" s="4"/>
      <c r="B268" s="8"/>
      <c r="K268" s="10"/>
      <c r="L268" s="10"/>
      <c r="M268" s="32"/>
    </row>
    <row r="269" spans="1:13" s="5" customFormat="1" ht="12.75">
      <c r="A269" s="4"/>
      <c r="B269" s="8"/>
      <c r="K269" s="10"/>
      <c r="L269" s="10"/>
      <c r="M269" s="32"/>
    </row>
    <row r="270" spans="1:13" s="5" customFormat="1" ht="12.75">
      <c r="A270" s="4"/>
      <c r="B270" s="8"/>
      <c r="K270" s="10"/>
      <c r="L270" s="10"/>
      <c r="M270" s="32"/>
    </row>
    <row r="271" spans="1:13" s="5" customFormat="1" ht="12.75">
      <c r="A271" s="4"/>
      <c r="B271" s="8"/>
      <c r="K271" s="10"/>
      <c r="L271" s="10"/>
      <c r="M271" s="32"/>
    </row>
    <row r="272" spans="1:13" s="5" customFormat="1" ht="12.75">
      <c r="A272" s="4"/>
      <c r="B272" s="8"/>
      <c r="K272" s="10"/>
      <c r="L272" s="10"/>
      <c r="M272" s="32"/>
    </row>
    <row r="273" spans="1:13" s="5" customFormat="1" ht="12.75">
      <c r="A273" s="4"/>
      <c r="B273" s="8"/>
      <c r="K273" s="10"/>
      <c r="L273" s="10"/>
      <c r="M273" s="32"/>
    </row>
    <row r="274" spans="1:13" s="5" customFormat="1" ht="12.75">
      <c r="A274" s="4"/>
      <c r="B274" s="8"/>
      <c r="K274" s="10"/>
      <c r="L274" s="10"/>
      <c r="M274" s="32"/>
    </row>
    <row r="275" spans="1:13" s="5" customFormat="1" ht="12.75">
      <c r="A275" s="4"/>
      <c r="B275" s="8"/>
      <c r="K275" s="10"/>
      <c r="L275" s="10"/>
      <c r="M275" s="32"/>
    </row>
    <row r="276" spans="1:13" s="5" customFormat="1" ht="12.75">
      <c r="A276" s="4"/>
      <c r="B276" s="8"/>
      <c r="K276" s="10"/>
      <c r="L276" s="10"/>
      <c r="M276" s="32"/>
    </row>
    <row r="277" spans="1:13" s="5" customFormat="1" ht="12.75">
      <c r="A277" s="4"/>
      <c r="B277" s="8"/>
      <c r="K277" s="10"/>
      <c r="L277" s="10"/>
      <c r="M277" s="32"/>
    </row>
    <row r="278" spans="1:13" s="5" customFormat="1" ht="12.75">
      <c r="A278" s="4"/>
      <c r="B278" s="8"/>
      <c r="K278" s="10"/>
      <c r="L278" s="10"/>
      <c r="M278" s="32"/>
    </row>
    <row r="279" spans="1:13" s="5" customFormat="1" ht="12.75">
      <c r="A279" s="4"/>
      <c r="B279" s="8"/>
      <c r="K279" s="10"/>
      <c r="L279" s="10"/>
      <c r="M279" s="32"/>
    </row>
    <row r="280" spans="1:13" s="5" customFormat="1" ht="12.75">
      <c r="A280" s="4"/>
      <c r="B280" s="8"/>
      <c r="K280" s="10"/>
      <c r="L280" s="10"/>
      <c r="M280" s="32"/>
    </row>
    <row r="281" spans="1:13" s="5" customFormat="1" ht="12.75">
      <c r="A281" s="4"/>
      <c r="B281" s="8"/>
      <c r="K281" s="10"/>
      <c r="L281" s="10"/>
      <c r="M281" s="32"/>
    </row>
    <row r="282" spans="1:13" s="5" customFormat="1" ht="12.75">
      <c r="A282" s="4"/>
      <c r="B282" s="8"/>
      <c r="K282" s="10"/>
      <c r="L282" s="10"/>
      <c r="M282" s="32"/>
    </row>
    <row r="283" spans="1:13" s="5" customFormat="1" ht="12.75">
      <c r="A283" s="4"/>
      <c r="B283" s="8"/>
      <c r="K283" s="10"/>
      <c r="L283" s="10"/>
      <c r="M283" s="32"/>
    </row>
    <row r="284" spans="1:13" s="5" customFormat="1" ht="12.75">
      <c r="A284" s="4"/>
      <c r="B284" s="8"/>
      <c r="K284" s="10"/>
      <c r="L284" s="10"/>
      <c r="M284" s="32"/>
    </row>
    <row r="285" spans="1:13" s="5" customFormat="1" ht="12.75">
      <c r="A285" s="4"/>
      <c r="B285" s="8"/>
      <c r="K285" s="10"/>
      <c r="L285" s="10"/>
      <c r="M285" s="32"/>
    </row>
    <row r="286" spans="1:13" s="5" customFormat="1" ht="12.75">
      <c r="A286" s="4"/>
      <c r="B286" s="8"/>
      <c r="K286" s="10"/>
      <c r="L286" s="10"/>
      <c r="M286" s="32"/>
    </row>
    <row r="287" spans="1:13" s="5" customFormat="1" ht="12.75">
      <c r="A287" s="4"/>
      <c r="B287" s="8"/>
      <c r="K287" s="10"/>
      <c r="L287" s="10"/>
      <c r="M287" s="32"/>
    </row>
    <row r="288" spans="1:13" s="5" customFormat="1" ht="12.75">
      <c r="A288" s="4"/>
      <c r="B288" s="8"/>
      <c r="K288" s="10"/>
      <c r="L288" s="10"/>
      <c r="M288" s="32"/>
    </row>
    <row r="289" spans="1:13" s="5" customFormat="1" ht="12.75">
      <c r="A289" s="4"/>
      <c r="B289" s="8"/>
      <c r="K289" s="10"/>
      <c r="L289" s="10"/>
      <c r="M289" s="32"/>
    </row>
    <row r="290" spans="1:13" s="5" customFormat="1" ht="12.75">
      <c r="A290" s="4"/>
      <c r="B290" s="8"/>
      <c r="K290" s="10"/>
      <c r="L290" s="10"/>
      <c r="M290" s="32"/>
    </row>
    <row r="291" spans="1:13" s="5" customFormat="1" ht="12.75">
      <c r="A291" s="4"/>
      <c r="B291" s="8"/>
      <c r="K291" s="10"/>
      <c r="L291" s="10"/>
      <c r="M291" s="32"/>
    </row>
    <row r="292" spans="1:13" s="5" customFormat="1" ht="12.75">
      <c r="A292" s="4"/>
      <c r="B292" s="8"/>
      <c r="K292" s="10"/>
      <c r="L292" s="10"/>
      <c r="M292" s="32"/>
    </row>
    <row r="293" spans="1:13" s="5" customFormat="1" ht="12.75">
      <c r="A293" s="4"/>
      <c r="B293" s="8"/>
      <c r="K293" s="10"/>
      <c r="L293" s="10"/>
      <c r="M293" s="32"/>
    </row>
    <row r="294" spans="1:13" s="5" customFormat="1" ht="12.75">
      <c r="A294" s="4"/>
      <c r="B294" s="8"/>
      <c r="K294" s="10"/>
      <c r="L294" s="10"/>
      <c r="M294" s="32"/>
    </row>
    <row r="295" spans="1:13" s="5" customFormat="1" ht="12.75">
      <c r="A295" s="4"/>
      <c r="B295" s="8"/>
      <c r="K295" s="10"/>
      <c r="L295" s="10"/>
      <c r="M295" s="32"/>
    </row>
    <row r="296" spans="1:13" s="5" customFormat="1" ht="12.75">
      <c r="A296" s="4"/>
      <c r="B296" s="8"/>
      <c r="K296" s="10"/>
      <c r="L296" s="10"/>
      <c r="M296" s="32"/>
    </row>
    <row r="297" spans="1:13" s="5" customFormat="1" ht="12.75">
      <c r="A297" s="4"/>
      <c r="B297" s="8"/>
      <c r="K297" s="10"/>
      <c r="L297" s="10"/>
      <c r="M297" s="32"/>
    </row>
    <row r="298" spans="1:13" s="5" customFormat="1" ht="12.75">
      <c r="A298" s="4"/>
      <c r="B298" s="8"/>
      <c r="K298" s="10"/>
      <c r="L298" s="10"/>
      <c r="M298" s="32"/>
    </row>
    <row r="299" spans="1:13" s="5" customFormat="1" ht="12.75">
      <c r="A299" s="4"/>
      <c r="B299" s="8"/>
      <c r="K299" s="10"/>
      <c r="L299" s="10"/>
      <c r="M299" s="32"/>
    </row>
    <row r="300" spans="1:13" s="5" customFormat="1" ht="12.75">
      <c r="A300" s="4"/>
      <c r="B300" s="8"/>
      <c r="K300" s="10"/>
      <c r="L300" s="10"/>
      <c r="M300" s="32"/>
    </row>
    <row r="301" spans="1:13" s="5" customFormat="1" ht="12.75">
      <c r="A301" s="4"/>
      <c r="B301" s="8"/>
      <c r="K301" s="10"/>
      <c r="L301" s="10"/>
      <c r="M301" s="32"/>
    </row>
    <row r="302" spans="1:13" s="5" customFormat="1" ht="12.75">
      <c r="A302" s="4"/>
      <c r="B302" s="8"/>
      <c r="K302" s="10"/>
      <c r="L302" s="10"/>
      <c r="M302" s="32"/>
    </row>
    <row r="303" spans="1:13" s="5" customFormat="1" ht="12.75">
      <c r="A303" s="4"/>
      <c r="B303" s="8"/>
      <c r="K303" s="10"/>
      <c r="L303" s="10"/>
      <c r="M303" s="32"/>
    </row>
    <row r="304" spans="1:13" s="5" customFormat="1" ht="12.75">
      <c r="A304" s="4"/>
      <c r="B304" s="8"/>
      <c r="K304" s="10"/>
      <c r="L304" s="10"/>
      <c r="M304" s="32"/>
    </row>
    <row r="305" spans="1:13" s="5" customFormat="1" ht="12.75">
      <c r="A305" s="4"/>
      <c r="B305" s="8"/>
      <c r="K305" s="10"/>
      <c r="L305" s="10"/>
      <c r="M305" s="32"/>
    </row>
    <row r="306" spans="1:13" s="5" customFormat="1" ht="12.75">
      <c r="A306" s="4"/>
      <c r="B306" s="8"/>
      <c r="K306" s="10"/>
      <c r="L306" s="10"/>
      <c r="M306" s="32"/>
    </row>
    <row r="307" spans="1:13" s="5" customFormat="1" ht="12.75">
      <c r="A307" s="4"/>
      <c r="B307" s="8"/>
      <c r="K307" s="10"/>
      <c r="L307" s="10"/>
      <c r="M307" s="32"/>
    </row>
    <row r="308" spans="1:13" s="5" customFormat="1" ht="12.75">
      <c r="A308" s="4"/>
      <c r="B308" s="8"/>
      <c r="K308" s="10"/>
      <c r="L308" s="10"/>
      <c r="M308" s="32"/>
    </row>
    <row r="309" spans="1:13" s="5" customFormat="1" ht="12.75">
      <c r="A309" s="4"/>
      <c r="B309" s="8"/>
      <c r="K309" s="10"/>
      <c r="L309" s="10"/>
      <c r="M309" s="32"/>
    </row>
    <row r="310" spans="1:13" s="5" customFormat="1" ht="12.75">
      <c r="A310" s="4"/>
      <c r="B310" s="8"/>
      <c r="K310" s="10"/>
      <c r="L310" s="10"/>
      <c r="M310" s="32"/>
    </row>
    <row r="311" spans="1:13" s="5" customFormat="1" ht="12.75">
      <c r="A311" s="4"/>
      <c r="B311" s="8"/>
      <c r="K311" s="10"/>
      <c r="L311" s="10"/>
      <c r="M311" s="32"/>
    </row>
    <row r="312" spans="1:13" s="5" customFormat="1" ht="12.75">
      <c r="A312" s="4"/>
      <c r="B312" s="8"/>
      <c r="K312" s="10"/>
      <c r="L312" s="10"/>
      <c r="M312" s="32"/>
    </row>
    <row r="313" spans="1:13" s="5" customFormat="1" ht="12.75">
      <c r="A313" s="4"/>
      <c r="B313" s="8"/>
      <c r="K313" s="10"/>
      <c r="L313" s="10"/>
      <c r="M313" s="32"/>
    </row>
    <row r="314" spans="1:13" s="5" customFormat="1" ht="12.75">
      <c r="A314" s="4"/>
      <c r="B314" s="8"/>
      <c r="K314" s="10"/>
      <c r="L314" s="10"/>
      <c r="M314" s="32"/>
    </row>
    <row r="315" spans="1:13" s="5" customFormat="1" ht="12.75">
      <c r="A315" s="4"/>
      <c r="B315" s="8"/>
      <c r="K315" s="10"/>
      <c r="L315" s="10"/>
      <c r="M315" s="32"/>
    </row>
    <row r="316" spans="1:13" s="5" customFormat="1" ht="12.75">
      <c r="A316" s="4"/>
      <c r="B316" s="8"/>
      <c r="K316" s="10"/>
      <c r="L316" s="10"/>
      <c r="M316" s="32"/>
    </row>
    <row r="317" spans="1:13" s="5" customFormat="1" ht="12.75">
      <c r="A317" s="4"/>
      <c r="B317" s="8"/>
      <c r="K317" s="10"/>
      <c r="L317" s="10"/>
      <c r="M317" s="32"/>
    </row>
    <row r="318" spans="1:13" s="5" customFormat="1" ht="12.75">
      <c r="A318" s="4"/>
      <c r="B318" s="8"/>
      <c r="K318" s="10"/>
      <c r="L318" s="10"/>
      <c r="M318" s="32"/>
    </row>
    <row r="319" spans="1:13" s="5" customFormat="1" ht="12.75">
      <c r="A319" s="4"/>
      <c r="B319" s="8"/>
      <c r="K319" s="10"/>
      <c r="L319" s="10"/>
      <c r="M319" s="32"/>
    </row>
    <row r="320" spans="1:13" s="5" customFormat="1" ht="12.75">
      <c r="A320" s="4"/>
      <c r="B320" s="8"/>
      <c r="K320" s="10"/>
      <c r="L320" s="10"/>
      <c r="M320" s="32"/>
    </row>
    <row r="321" spans="1:13" s="5" customFormat="1" ht="12.75">
      <c r="A321" s="4"/>
      <c r="B321" s="8"/>
      <c r="K321" s="10"/>
      <c r="L321" s="10"/>
      <c r="M321" s="32"/>
    </row>
    <row r="322" spans="1:13" s="5" customFormat="1" ht="12.75">
      <c r="A322" s="4"/>
      <c r="B322" s="8"/>
      <c r="K322" s="10"/>
      <c r="L322" s="10"/>
      <c r="M322" s="32"/>
    </row>
    <row r="323" spans="1:13" s="5" customFormat="1" ht="12.75">
      <c r="A323" s="4"/>
      <c r="B323" s="8"/>
      <c r="K323" s="10"/>
      <c r="L323" s="10"/>
      <c r="M323" s="32"/>
    </row>
    <row r="324" spans="1:13" s="5" customFormat="1" ht="12.75">
      <c r="A324" s="4"/>
      <c r="B324" s="8"/>
      <c r="K324" s="10"/>
      <c r="L324" s="10"/>
      <c r="M324" s="32"/>
    </row>
    <row r="325" spans="1:13" s="5" customFormat="1" ht="12.75">
      <c r="A325" s="4"/>
      <c r="B325" s="8"/>
      <c r="K325" s="10"/>
      <c r="L325" s="10"/>
      <c r="M325" s="32"/>
    </row>
    <row r="326" spans="1:13" s="5" customFormat="1" ht="12.75">
      <c r="A326" s="4"/>
      <c r="B326" s="8"/>
      <c r="K326" s="10"/>
      <c r="L326" s="10"/>
      <c r="M326" s="32"/>
    </row>
    <row r="327" spans="1:13" s="5" customFormat="1" ht="12.75">
      <c r="A327" s="4"/>
      <c r="B327" s="8"/>
      <c r="K327" s="10"/>
      <c r="L327" s="10"/>
      <c r="M327" s="32"/>
    </row>
    <row r="328" spans="1:13" s="5" customFormat="1" ht="12.75">
      <c r="A328" s="4"/>
      <c r="B328" s="8"/>
      <c r="K328" s="10"/>
      <c r="L328" s="10"/>
      <c r="M328" s="32"/>
    </row>
    <row r="329" spans="1:13" s="5" customFormat="1" ht="12.75">
      <c r="A329" s="4"/>
      <c r="B329" s="8"/>
      <c r="K329" s="10"/>
      <c r="L329" s="10"/>
      <c r="M329" s="32"/>
    </row>
    <row r="330" spans="1:13" s="5" customFormat="1" ht="12.75">
      <c r="A330" s="4"/>
      <c r="B330" s="8"/>
      <c r="K330" s="10"/>
      <c r="L330" s="10"/>
      <c r="M330" s="32"/>
    </row>
    <row r="331" spans="1:13" s="5" customFormat="1" ht="12.75">
      <c r="A331" s="4"/>
      <c r="B331" s="8"/>
      <c r="K331" s="10"/>
      <c r="L331" s="10"/>
      <c r="M331" s="32"/>
    </row>
    <row r="332" spans="1:13" s="5" customFormat="1" ht="12.75">
      <c r="A332" s="4"/>
      <c r="B332" s="8"/>
      <c r="K332" s="10"/>
      <c r="L332" s="10"/>
      <c r="M332" s="32"/>
    </row>
    <row r="333" spans="1:13" s="5" customFormat="1" ht="12.75">
      <c r="A333" s="4"/>
      <c r="B333" s="8"/>
      <c r="K333" s="10"/>
      <c r="L333" s="10"/>
      <c r="M333" s="32"/>
    </row>
    <row r="334" spans="1:13" s="5" customFormat="1" ht="12.75">
      <c r="A334" s="4"/>
      <c r="B334" s="8"/>
      <c r="K334" s="10"/>
      <c r="L334" s="10"/>
      <c r="M334" s="32"/>
    </row>
    <row r="335" spans="1:13" s="5" customFormat="1" ht="12.75">
      <c r="A335" s="4"/>
      <c r="B335" s="8"/>
      <c r="K335" s="10"/>
      <c r="L335" s="10"/>
      <c r="M335" s="32"/>
    </row>
    <row r="336" spans="1:13" s="5" customFormat="1" ht="12.75">
      <c r="A336" s="4"/>
      <c r="B336" s="8"/>
      <c r="K336" s="10"/>
      <c r="L336" s="10"/>
      <c r="M336" s="32"/>
    </row>
    <row r="337" spans="1:13" s="5" customFormat="1" ht="12.75">
      <c r="A337" s="4"/>
      <c r="B337" s="8"/>
      <c r="K337" s="10"/>
      <c r="L337" s="10"/>
      <c r="M337" s="32"/>
    </row>
    <row r="338" spans="1:13" s="5" customFormat="1" ht="12.75">
      <c r="A338" s="4"/>
      <c r="B338" s="8"/>
      <c r="K338" s="10"/>
      <c r="L338" s="10"/>
      <c r="M338" s="32"/>
    </row>
    <row r="339" spans="1:13" s="5" customFormat="1" ht="12.75">
      <c r="A339" s="4"/>
      <c r="B339" s="8"/>
      <c r="K339" s="10"/>
      <c r="L339" s="10"/>
      <c r="M339" s="32"/>
    </row>
    <row r="340" spans="1:13" s="5" customFormat="1" ht="12.75">
      <c r="A340" s="4"/>
      <c r="B340" s="8"/>
      <c r="K340" s="10"/>
      <c r="L340" s="10"/>
      <c r="M340" s="32"/>
    </row>
    <row r="341" spans="1:13" s="5" customFormat="1" ht="12.75">
      <c r="A341" s="4"/>
      <c r="B341" s="8"/>
      <c r="K341" s="10"/>
      <c r="L341" s="10"/>
      <c r="M341" s="32"/>
    </row>
    <row r="342" spans="1:13" s="5" customFormat="1" ht="12.75">
      <c r="A342" s="4"/>
      <c r="B342" s="8"/>
      <c r="K342" s="10"/>
      <c r="L342" s="10"/>
      <c r="M342" s="32"/>
    </row>
    <row r="343" spans="1:13" s="5" customFormat="1" ht="12.75">
      <c r="A343" s="4"/>
      <c r="B343" s="8"/>
      <c r="K343" s="10"/>
      <c r="L343" s="10"/>
      <c r="M343" s="32"/>
    </row>
    <row r="344" spans="1:13" s="5" customFormat="1" ht="12.75">
      <c r="A344" s="4"/>
      <c r="B344" s="8"/>
      <c r="K344" s="10"/>
      <c r="L344" s="10"/>
      <c r="M344" s="32"/>
    </row>
    <row r="345" spans="1:13" s="5" customFormat="1" ht="12.75">
      <c r="A345" s="4"/>
      <c r="B345" s="8"/>
      <c r="K345" s="10"/>
      <c r="L345" s="10"/>
      <c r="M345" s="32"/>
    </row>
    <row r="346" spans="1:13" s="5" customFormat="1" ht="12.75">
      <c r="A346" s="4"/>
      <c r="B346" s="8"/>
      <c r="K346" s="10"/>
      <c r="L346" s="10"/>
      <c r="M346" s="32"/>
    </row>
    <row r="347" spans="1:13" s="5" customFormat="1" ht="12.75">
      <c r="A347" s="4"/>
      <c r="B347" s="8"/>
      <c r="K347" s="10"/>
      <c r="L347" s="10"/>
      <c r="M347" s="32"/>
    </row>
    <row r="348" spans="1:13" s="5" customFormat="1" ht="12.75">
      <c r="A348" s="4"/>
      <c r="B348" s="8"/>
      <c r="K348" s="10"/>
      <c r="L348" s="10"/>
      <c r="M348" s="32"/>
    </row>
    <row r="349" spans="1:13" s="5" customFormat="1" ht="12.75">
      <c r="A349" s="4"/>
      <c r="B349" s="8"/>
      <c r="K349" s="10"/>
      <c r="L349" s="10"/>
      <c r="M349" s="32"/>
    </row>
    <row r="350" spans="1:13" s="5" customFormat="1" ht="12.75">
      <c r="A350" s="4"/>
      <c r="B350" s="8"/>
      <c r="K350" s="10"/>
      <c r="L350" s="10"/>
      <c r="M350" s="32"/>
    </row>
    <row r="351" spans="1:13" s="5" customFormat="1" ht="12.75">
      <c r="A351" s="4"/>
      <c r="B351" s="8"/>
      <c r="K351" s="10"/>
      <c r="L351" s="10"/>
      <c r="M351" s="32"/>
    </row>
    <row r="352" spans="1:13" s="5" customFormat="1" ht="12.75">
      <c r="A352" s="4"/>
      <c r="B352" s="8"/>
      <c r="K352" s="10"/>
      <c r="L352" s="10"/>
      <c r="M352" s="32"/>
    </row>
    <row r="353" spans="1:13" s="5" customFormat="1" ht="12.75">
      <c r="A353" s="4"/>
      <c r="B353" s="8"/>
      <c r="K353" s="10"/>
      <c r="L353" s="10"/>
      <c r="M353" s="32"/>
    </row>
    <row r="354" spans="1:13" s="5" customFormat="1" ht="12.75">
      <c r="A354" s="4"/>
      <c r="B354" s="8"/>
      <c r="K354" s="10"/>
      <c r="L354" s="10"/>
      <c r="M354" s="32"/>
    </row>
    <row r="355" spans="1:13" s="5" customFormat="1" ht="12.75">
      <c r="A355" s="4"/>
      <c r="B355" s="8"/>
      <c r="K355" s="10"/>
      <c r="L355" s="10"/>
      <c r="M355" s="32"/>
    </row>
    <row r="356" spans="1:13" s="5" customFormat="1" ht="12.75">
      <c r="A356" s="4"/>
      <c r="B356" s="8"/>
      <c r="K356" s="10"/>
      <c r="L356" s="10"/>
      <c r="M356" s="32"/>
    </row>
    <row r="357" spans="1:13" s="5" customFormat="1" ht="12.75">
      <c r="A357" s="4"/>
      <c r="B357" s="8"/>
      <c r="K357" s="10"/>
      <c r="L357" s="10"/>
      <c r="M357" s="32"/>
    </row>
    <row r="358" spans="1:13" s="5" customFormat="1" ht="12.75">
      <c r="A358" s="4"/>
      <c r="B358" s="8"/>
      <c r="K358" s="10"/>
      <c r="L358" s="10"/>
      <c r="M358" s="32"/>
    </row>
    <row r="359" spans="1:13" s="5" customFormat="1" ht="12.75">
      <c r="A359" s="4"/>
      <c r="B359" s="8"/>
      <c r="K359" s="10"/>
      <c r="L359" s="10"/>
      <c r="M359" s="32"/>
    </row>
    <row r="360" spans="1:13" s="5" customFormat="1" ht="12.75">
      <c r="A360" s="4"/>
      <c r="B360" s="8"/>
      <c r="K360" s="10"/>
      <c r="L360" s="10"/>
      <c r="M360" s="32"/>
    </row>
    <row r="361" spans="1:13" s="5" customFormat="1" ht="12.75">
      <c r="A361" s="4"/>
      <c r="B361" s="8"/>
      <c r="K361" s="10"/>
      <c r="L361" s="10"/>
      <c r="M361" s="32"/>
    </row>
    <row r="362" spans="1:13" s="5" customFormat="1" ht="12.75">
      <c r="A362" s="4"/>
      <c r="B362" s="8"/>
      <c r="K362" s="10"/>
      <c r="L362" s="10"/>
      <c r="M362" s="32"/>
    </row>
    <row r="363" spans="1:13" s="5" customFormat="1" ht="12.75">
      <c r="A363" s="4"/>
      <c r="B363" s="8"/>
      <c r="K363" s="10"/>
      <c r="L363" s="10"/>
      <c r="M363" s="32"/>
    </row>
    <row r="364" spans="1:13" s="5" customFormat="1" ht="12.75">
      <c r="A364" s="4"/>
      <c r="B364" s="8"/>
      <c r="K364" s="10"/>
      <c r="L364" s="10"/>
      <c r="M364" s="32"/>
    </row>
    <row r="365" spans="1:13" s="5" customFormat="1" ht="12.75">
      <c r="A365" s="4"/>
      <c r="B365" s="8"/>
      <c r="K365" s="10"/>
      <c r="L365" s="10"/>
      <c r="M365" s="32"/>
    </row>
    <row r="366" spans="1:13" s="5" customFormat="1" ht="12.75">
      <c r="A366" s="4"/>
      <c r="B366" s="8"/>
      <c r="K366" s="10"/>
      <c r="L366" s="10"/>
      <c r="M366" s="32"/>
    </row>
    <row r="367" spans="1:13" s="5" customFormat="1" ht="12.75">
      <c r="A367" s="4"/>
      <c r="B367" s="8"/>
      <c r="K367" s="10"/>
      <c r="L367" s="10"/>
      <c r="M367" s="32"/>
    </row>
    <row r="368" spans="11:12" ht="12.75">
      <c r="K368" s="10"/>
      <c r="L368" s="10"/>
    </row>
    <row r="369" spans="11:12" ht="12.75">
      <c r="K369" s="10"/>
      <c r="L369" s="10"/>
    </row>
    <row r="370" spans="11:12" ht="12.75">
      <c r="K370" s="10"/>
      <c r="L370" s="10"/>
    </row>
    <row r="371" spans="11:12" ht="12.75">
      <c r="K371" s="10"/>
      <c r="L371" s="10"/>
    </row>
    <row r="372" spans="11:12" ht="12.75">
      <c r="K372" s="10"/>
      <c r="L372" s="10"/>
    </row>
    <row r="373" spans="11:12" ht="12.75">
      <c r="K373" s="10"/>
      <c r="L373" s="10"/>
    </row>
    <row r="374" spans="11:12" ht="12.75">
      <c r="K374" s="10"/>
      <c r="L374" s="10"/>
    </row>
    <row r="375" spans="11:12" ht="12.75">
      <c r="K375" s="10"/>
      <c r="L375" s="10"/>
    </row>
    <row r="376" spans="11:12" ht="12.75">
      <c r="K376" s="10"/>
      <c r="L376" s="10"/>
    </row>
    <row r="377" spans="11:12" ht="12.75">
      <c r="K377" s="10"/>
      <c r="L377" s="10"/>
    </row>
    <row r="378" spans="11:12" ht="12.75">
      <c r="K378" s="10"/>
      <c r="L378" s="10"/>
    </row>
    <row r="379" spans="11:12" ht="12.75">
      <c r="K379" s="10"/>
      <c r="L379" s="10"/>
    </row>
    <row r="380" spans="11:12" ht="12.75">
      <c r="K380" s="10"/>
      <c r="L380" s="10"/>
    </row>
    <row r="381" spans="11:12" ht="12.75">
      <c r="K381" s="10"/>
      <c r="L381" s="10"/>
    </row>
    <row r="382" spans="11:12" ht="12.75">
      <c r="K382" s="10"/>
      <c r="L382" s="10"/>
    </row>
    <row r="383" spans="11:12" ht="12.75">
      <c r="K383" s="10"/>
      <c r="L383" s="10"/>
    </row>
    <row r="384" spans="11:12" ht="12.75">
      <c r="K384" s="10"/>
      <c r="L384" s="10"/>
    </row>
    <row r="385" spans="11:12" ht="12.75">
      <c r="K385" s="10"/>
      <c r="L385" s="10"/>
    </row>
    <row r="386" spans="11:12" ht="12.75">
      <c r="K386" s="10"/>
      <c r="L386" s="10"/>
    </row>
    <row r="387" spans="11:12" ht="12.75">
      <c r="K387" s="10"/>
      <c r="L387" s="10"/>
    </row>
    <row r="388" spans="11:12" ht="12.75">
      <c r="K388" s="10"/>
      <c r="L388" s="10"/>
    </row>
    <row r="389" spans="11:12" ht="12.75">
      <c r="K389" s="10"/>
      <c r="L389" s="10"/>
    </row>
    <row r="390" spans="11:12" ht="12.75">
      <c r="K390" s="10"/>
      <c r="L390" s="10"/>
    </row>
    <row r="391" spans="11:12" ht="12.75">
      <c r="K391" s="10"/>
      <c r="L391" s="10"/>
    </row>
    <row r="392" spans="11:12" ht="12.75">
      <c r="K392" s="10"/>
      <c r="L392" s="10"/>
    </row>
    <row r="393" spans="11:12" ht="12.75">
      <c r="K393" s="10"/>
      <c r="L393" s="10"/>
    </row>
    <row r="394" spans="11:12" ht="12.75">
      <c r="K394" s="10"/>
      <c r="L394" s="10"/>
    </row>
    <row r="395" spans="11:12" ht="12.75">
      <c r="K395" s="10"/>
      <c r="L395" s="10"/>
    </row>
    <row r="396" spans="11:12" ht="12.75">
      <c r="K396" s="10"/>
      <c r="L396" s="10"/>
    </row>
    <row r="397" spans="11:12" ht="12.75">
      <c r="K397" s="10"/>
      <c r="L397" s="10"/>
    </row>
    <row r="398" spans="11:12" ht="12.75">
      <c r="K398" s="10"/>
      <c r="L398" s="10"/>
    </row>
    <row r="399" spans="11:12" ht="12.75">
      <c r="K399" s="10"/>
      <c r="L399" s="10"/>
    </row>
    <row r="400" spans="11:12" ht="12.75">
      <c r="K400" s="10"/>
      <c r="L400" s="10"/>
    </row>
    <row r="401" spans="11:12" ht="12.75">
      <c r="K401" s="10"/>
      <c r="L401" s="10"/>
    </row>
    <row r="402" spans="11:12" ht="12.75">
      <c r="K402" s="10"/>
      <c r="L402" s="10"/>
    </row>
    <row r="403" spans="11:12" ht="12.75">
      <c r="K403" s="10"/>
      <c r="L403" s="10"/>
    </row>
    <row r="404" spans="11:12" ht="12.75">
      <c r="K404" s="10"/>
      <c r="L404" s="10"/>
    </row>
    <row r="405" spans="11:12" ht="12.75">
      <c r="K405" s="10"/>
      <c r="L405" s="10"/>
    </row>
    <row r="406" spans="11:12" ht="12.75">
      <c r="K406" s="10"/>
      <c r="L406" s="10"/>
    </row>
    <row r="407" spans="11:12" ht="12.75">
      <c r="K407" s="10"/>
      <c r="L407" s="10"/>
    </row>
    <row r="408" spans="11:12" ht="12.75">
      <c r="K408" s="10"/>
      <c r="L408" s="10"/>
    </row>
    <row r="409" spans="11:12" ht="12.75">
      <c r="K409" s="10"/>
      <c r="L409" s="10"/>
    </row>
    <row r="410" spans="11:12" ht="12.75">
      <c r="K410" s="10"/>
      <c r="L410" s="10"/>
    </row>
    <row r="411" spans="11:12" ht="12.75">
      <c r="K411" s="10"/>
      <c r="L411" s="10"/>
    </row>
    <row r="412" spans="11:12" ht="12.75">
      <c r="K412" s="10"/>
      <c r="L412" s="10"/>
    </row>
    <row r="413" spans="11:12" ht="12.75">
      <c r="K413" s="10"/>
      <c r="L413" s="10"/>
    </row>
    <row r="414" spans="11:12" ht="12.75">
      <c r="K414" s="10"/>
      <c r="L414" s="10"/>
    </row>
    <row r="415" spans="11:12" ht="12.75">
      <c r="K415" s="10"/>
      <c r="L415" s="10"/>
    </row>
    <row r="416" spans="11:12" ht="12.75">
      <c r="K416" s="10"/>
      <c r="L416" s="10"/>
    </row>
    <row r="417" spans="11:12" ht="12.75">
      <c r="K417" s="10"/>
      <c r="L417" s="10"/>
    </row>
    <row r="418" spans="11:12" ht="12.75">
      <c r="K418" s="10"/>
      <c r="L418" s="10"/>
    </row>
    <row r="419" spans="11:12" ht="12.75">
      <c r="K419" s="10"/>
      <c r="L419" s="10"/>
    </row>
    <row r="420" spans="11:12" ht="12.75">
      <c r="K420" s="10"/>
      <c r="L420" s="10"/>
    </row>
    <row r="421" spans="11:12" ht="12.75">
      <c r="K421" s="10"/>
      <c r="L421" s="10"/>
    </row>
    <row r="422" spans="11:12" ht="12.75">
      <c r="K422" s="10"/>
      <c r="L422" s="10"/>
    </row>
    <row r="423" spans="11:12" ht="12.75">
      <c r="K423" s="10"/>
      <c r="L423" s="10"/>
    </row>
  </sheetData>
  <mergeCells count="121">
    <mergeCell ref="E82:H82"/>
    <mergeCell ref="E59:H59"/>
    <mergeCell ref="E123:H123"/>
    <mergeCell ref="E124:H124"/>
    <mergeCell ref="E118:H118"/>
    <mergeCell ref="E119:H119"/>
    <mergeCell ref="E120:H120"/>
    <mergeCell ref="E121:H121"/>
    <mergeCell ref="E110:H110"/>
    <mergeCell ref="E115:H115"/>
    <mergeCell ref="E125:H125"/>
    <mergeCell ref="E126:H126"/>
    <mergeCell ref="E171:H171"/>
    <mergeCell ref="E172:H172"/>
    <mergeCell ref="E161:H161"/>
    <mergeCell ref="E147:H147"/>
    <mergeCell ref="E148:H148"/>
    <mergeCell ref="E149:H149"/>
    <mergeCell ref="E150:H150"/>
    <mergeCell ref="E143:H143"/>
    <mergeCell ref="E173:H173"/>
    <mergeCell ref="E174:H174"/>
    <mergeCell ref="E151:H151"/>
    <mergeCell ref="E152:H152"/>
    <mergeCell ref="E169:H169"/>
    <mergeCell ref="E170:H170"/>
    <mergeCell ref="E154:H154"/>
    <mergeCell ref="E155:H155"/>
    <mergeCell ref="E156:H156"/>
    <mergeCell ref="E158:H158"/>
    <mergeCell ref="E144:H144"/>
    <mergeCell ref="E145:H145"/>
    <mergeCell ref="E146:H146"/>
    <mergeCell ref="E138:H138"/>
    <mergeCell ref="E139:H139"/>
    <mergeCell ref="E140:H140"/>
    <mergeCell ref="E141:H141"/>
    <mergeCell ref="E132:H132"/>
    <mergeCell ref="E133:H133"/>
    <mergeCell ref="E135:H135"/>
    <mergeCell ref="E136:H136"/>
    <mergeCell ref="E128:H128"/>
    <mergeCell ref="E129:H129"/>
    <mergeCell ref="E130:H130"/>
    <mergeCell ref="E131:H131"/>
    <mergeCell ref="E116:H116"/>
    <mergeCell ref="E117:H117"/>
    <mergeCell ref="E111:H111"/>
    <mergeCell ref="E112:H112"/>
    <mergeCell ref="E113:H113"/>
    <mergeCell ref="E105:H105"/>
    <mergeCell ref="E106:H106"/>
    <mergeCell ref="E107:H107"/>
    <mergeCell ref="E108:H108"/>
    <mergeCell ref="E99:H99"/>
    <mergeCell ref="E100:H100"/>
    <mergeCell ref="E101:H101"/>
    <mergeCell ref="E103:H103"/>
    <mergeCell ref="E93:H93"/>
    <mergeCell ref="E94:H94"/>
    <mergeCell ref="E96:H96"/>
    <mergeCell ref="E97:H97"/>
    <mergeCell ref="E89:H89"/>
    <mergeCell ref="E90:F90"/>
    <mergeCell ref="E91:H91"/>
    <mergeCell ref="E92:H92"/>
    <mergeCell ref="E84:F84"/>
    <mergeCell ref="E85:H85"/>
    <mergeCell ref="E86:H86"/>
    <mergeCell ref="E87:H87"/>
    <mergeCell ref="E24:H24"/>
    <mergeCell ref="E25:H25"/>
    <mergeCell ref="E18:H18"/>
    <mergeCell ref="F19:G19"/>
    <mergeCell ref="F21:G21"/>
    <mergeCell ref="E23:H23"/>
    <mergeCell ref="F5:G5"/>
    <mergeCell ref="E6:H6"/>
    <mergeCell ref="E7:H7"/>
    <mergeCell ref="E13:H13"/>
    <mergeCell ref="F31:H31"/>
    <mergeCell ref="F32:H32"/>
    <mergeCell ref="E34:H34"/>
    <mergeCell ref="E35:H35"/>
    <mergeCell ref="E36:H36"/>
    <mergeCell ref="F41:H41"/>
    <mergeCell ref="E42:H42"/>
    <mergeCell ref="E43:H43"/>
    <mergeCell ref="E39:H39"/>
    <mergeCell ref="E44:H44"/>
    <mergeCell ref="E45:G45"/>
    <mergeCell ref="E47:H47"/>
    <mergeCell ref="E49:H49"/>
    <mergeCell ref="E50:H50"/>
    <mergeCell ref="E55:H55"/>
    <mergeCell ref="G56:H56"/>
    <mergeCell ref="G57:H57"/>
    <mergeCell ref="E51:H51"/>
    <mergeCell ref="E58:H58"/>
    <mergeCell ref="E60:H60"/>
    <mergeCell ref="E61:H61"/>
    <mergeCell ref="E63:H63"/>
    <mergeCell ref="E64:H64"/>
    <mergeCell ref="E66:H66"/>
    <mergeCell ref="E65:H65"/>
    <mergeCell ref="E68:H68"/>
    <mergeCell ref="G78:H78"/>
    <mergeCell ref="E69:H69"/>
    <mergeCell ref="E70:H70"/>
    <mergeCell ref="E71:H71"/>
    <mergeCell ref="E72:H72"/>
    <mergeCell ref="E81:H81"/>
    <mergeCell ref="E9:H9"/>
    <mergeCell ref="E10:H10"/>
    <mergeCell ref="E16:H16"/>
    <mergeCell ref="E14:H14"/>
    <mergeCell ref="E38:H38"/>
    <mergeCell ref="E79:H79"/>
    <mergeCell ref="E74:H74"/>
    <mergeCell ref="G76:H76"/>
    <mergeCell ref="G77:H7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</dc:creator>
  <cp:keywords/>
  <dc:description/>
  <cp:lastModifiedBy>thomasl</cp:lastModifiedBy>
  <dcterms:created xsi:type="dcterms:W3CDTF">2005-11-04T09:51:48Z</dcterms:created>
  <dcterms:modified xsi:type="dcterms:W3CDTF">2005-12-02T12:04:02Z</dcterms:modified>
  <cp:category/>
  <cp:version/>
  <cp:contentType/>
  <cp:contentStatus/>
</cp:coreProperties>
</file>